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n250068\Box\高齢福祉保健課\旧Kドライブ\06_介護人材確保係\41 地域のケアマネジメント提供体制確保支援事業\03 ★事業実施★\04 交付申請開始\02 起案\"/>
    </mc:Choice>
  </mc:AlternateContent>
  <xr:revisionPtr revIDLastSave="0" documentId="13_ncr:1_{B4F2E57C-587E-4291-B220-014849788464}" xr6:coauthVersionLast="47" xr6:coauthVersionMax="47" xr10:uidLastSave="{00000000-0000-0000-0000-000000000000}"/>
  <bookViews>
    <workbookView xWindow="-98" yWindow="-98" windowWidth="20715" windowHeight="13155" xr2:uid="{00000000-000D-0000-FFFF-FFFF00000000}"/>
  </bookViews>
  <sheets>
    <sheet name="申請様式入力手順" sheetId="1" r:id="rId1"/>
    <sheet name="法人基本情報" sheetId="2" r:id="rId2"/>
    <sheet name="交付申請書(要綱第1号様式) " sheetId="3" r:id="rId3"/>
    <sheet name="暴力団排除に関する誓約書(様式第4号) " sheetId="4" r:id="rId4"/>
    <sheet name="振込口座登録記入票（様式第５号）" sheetId="5" r:id="rId5"/>
    <sheet name="法人申請総括表" sheetId="6" r:id="rId6"/>
    <sheet name="所要額調書(様式第2号)" sheetId="7" r:id="rId7"/>
    <sheet name="収支予算書（見込書）(様式第3号) " sheetId="8" r:id="rId8"/>
    <sheet name="事業所入力（原本）" sheetId="9" state="hidden" r:id="rId9"/>
    <sheet name="プルダウン用" sheetId="10" state="hidden" r:id="rId10"/>
    <sheet name="事業所計画（様式第1号の１）" sheetId="11" r:id="rId11"/>
    <sheet name="事業所計画（様式第1号の２） " sheetId="12" r:id="rId12"/>
    <sheet name="事業所計画（様式第1号の３）" sheetId="13" r:id="rId13"/>
    <sheet name="事業所計画（様式第1号の４）" sheetId="14" r:id="rId14"/>
    <sheet name="事業所計画（様式第1号の５）" sheetId="15" r:id="rId15"/>
    <sheet name="事業所計画（様式第1号の６）" sheetId="16" r:id="rId16"/>
    <sheet name="事業所計画（様式第1号の７）" sheetId="17" r:id="rId17"/>
    <sheet name="事業所計画（様式第1号の８）" sheetId="18" r:id="rId18"/>
    <sheet name="事業所計画（様式第1号の９）" sheetId="19" r:id="rId19"/>
    <sheet name="事業所計画（様式第1号の10）" sheetId="20" r:id="rId20"/>
    <sheet name="事業所計画（様式第1号の11）" sheetId="21" r:id="rId21"/>
    <sheet name="事業所計画（様式第1号の12）" sheetId="22" r:id="rId22"/>
    <sheet name="事業所計画（様式第1号の13）" sheetId="23" r:id="rId23"/>
    <sheet name="事業所計画（様式第1号の14）" sheetId="24" r:id="rId24"/>
    <sheet name="事業所計画（様式第1号の15）" sheetId="25" r:id="rId25"/>
  </sheets>
  <definedNames>
    <definedName name="MenuList">プルダウン用!$A$1:$A$6</definedName>
    <definedName name="_xlnm.Print_Area" localSheetId="10">'事業所計画（様式第1号の１）'!$A$1:$M$44</definedName>
    <definedName name="_xlnm.Print_Area" localSheetId="19">'事業所計画（様式第1号の10）'!$A$1:$M$44</definedName>
    <definedName name="_xlnm.Print_Area" localSheetId="20">'事業所計画（様式第1号の11）'!$A$1:$M$44</definedName>
    <definedName name="_xlnm.Print_Area" localSheetId="21">'事業所計画（様式第1号の12）'!$A$1:$M$44</definedName>
    <definedName name="_xlnm.Print_Area" localSheetId="22">'事業所計画（様式第1号の13）'!$A$1:$M$44</definedName>
    <definedName name="_xlnm.Print_Area" localSheetId="23">'事業所計画（様式第1号の14）'!$A$1:$M$44</definedName>
    <definedName name="_xlnm.Print_Area" localSheetId="24">'事業所計画（様式第1号の15）'!$A$1:$M$44</definedName>
    <definedName name="_xlnm.Print_Area" localSheetId="11">'事業所計画（様式第1号の２） '!$A$1:$M$44</definedName>
    <definedName name="_xlnm.Print_Area" localSheetId="12">'事業所計画（様式第1号の３）'!$A$1:$M$44</definedName>
    <definedName name="_xlnm.Print_Area" localSheetId="13">'事業所計画（様式第1号の４）'!$A$1:$M$44</definedName>
    <definedName name="_xlnm.Print_Area" localSheetId="14">'事業所計画（様式第1号の５）'!$A$1:$M$44</definedName>
    <definedName name="_xlnm.Print_Area" localSheetId="15">'事業所計画（様式第1号の６）'!$A$1:$M$44</definedName>
    <definedName name="_xlnm.Print_Area" localSheetId="16">'事業所計画（様式第1号の７）'!$A$1:$M$44</definedName>
    <definedName name="_xlnm.Print_Area" localSheetId="17">'事業所計画（様式第1号の８）'!$A$1:$M$44</definedName>
    <definedName name="_xlnm.Print_Area" localSheetId="18">'事業所計画（様式第1号の９）'!$A$1:$M$44</definedName>
    <definedName name="_xlnm.Print_Area" localSheetId="8">'事業所入力（原本）'!$A$1:$I$53</definedName>
    <definedName name="_xlnm.Print_Area" localSheetId="7">'収支予算書（見込書）(様式第3号) '!$A$1:$H$35</definedName>
    <definedName name="_xlnm.Print_Area" localSheetId="6">'所要額調書(様式第2号)'!$A$1:$G$16</definedName>
    <definedName name="_xlnm.Print_Area" localSheetId="4">'振込口座登録記入票（様式第５号）'!$A$1:$D$12</definedName>
    <definedName name="_xlnm.Print_Area" localSheetId="0">申請様式入力手順!$A$1:$E$33</definedName>
    <definedName name="_xlnm.Print_Area" localSheetId="1">法人基本情報!$A$1:$D$12</definedName>
    <definedName name="_xlnm.Print_Area" localSheetId="5">法人申請総括表!$A$1:$K$21</definedName>
    <definedName name="_xlnm.Print_Area" localSheetId="3">'暴力団排除に関する誓約書(様式第4号) '!$A$1:$O$36</definedName>
    <definedName name="ServiceList">プルダウン用!$D$1:$D$15</definedName>
    <definedName name="VisitTypeList">プルダウン用!$C$1:$C$4</definedName>
    <definedName name="同行訪問種類">プルダウン用!$C$1:$C$4</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0" i="25" l="1"/>
  <c r="D34" i="25"/>
  <c r="D33" i="25"/>
  <c r="D32" i="25"/>
  <c r="D31" i="25"/>
  <c r="D30" i="25"/>
  <c r="D29" i="25"/>
  <c r="D28" i="25"/>
  <c r="D27" i="25"/>
  <c r="D26" i="25"/>
  <c r="D25" i="25"/>
  <c r="F21" i="25"/>
  <c r="J20" i="25"/>
  <c r="H20" i="25" s="1"/>
  <c r="I20" i="25"/>
  <c r="J19" i="25"/>
  <c r="H19" i="25" s="1"/>
  <c r="I19" i="25"/>
  <c r="J18" i="25"/>
  <c r="H18" i="25" s="1"/>
  <c r="I18" i="25"/>
  <c r="J17" i="25"/>
  <c r="H17" i="25" s="1"/>
  <c r="I17" i="25"/>
  <c r="J16" i="25"/>
  <c r="H16" i="25" s="1"/>
  <c r="I16" i="25"/>
  <c r="J15" i="25"/>
  <c r="H15" i="25" s="1"/>
  <c r="I15" i="25"/>
  <c r="J14" i="25"/>
  <c r="G14" i="25" s="1"/>
  <c r="I14" i="25"/>
  <c r="J13" i="25"/>
  <c r="H13" i="25" s="1"/>
  <c r="I13" i="25"/>
  <c r="J12" i="25"/>
  <c r="H12" i="25" s="1"/>
  <c r="I12" i="25"/>
  <c r="J11" i="25"/>
  <c r="H11" i="25" s="1"/>
  <c r="I11" i="25"/>
  <c r="M9" i="25"/>
  <c r="J20" i="6" s="1"/>
  <c r="L9" i="25"/>
  <c r="M8" i="25"/>
  <c r="I20" i="6" s="1"/>
  <c r="L8" i="25"/>
  <c r="M7" i="25"/>
  <c r="H20" i="6" s="1"/>
  <c r="L7" i="25"/>
  <c r="M6" i="25"/>
  <c r="F20" i="6" s="1"/>
  <c r="L6" i="25"/>
  <c r="M5" i="25"/>
  <c r="E20" i="6" s="1"/>
  <c r="L5" i="25"/>
  <c r="M4" i="25"/>
  <c r="D20" i="6" s="1"/>
  <c r="L4" i="25"/>
  <c r="L3" i="25"/>
  <c r="G40" i="24"/>
  <c r="D34" i="24"/>
  <c r="D33" i="24"/>
  <c r="D32" i="24"/>
  <c r="D31" i="24"/>
  <c r="D30" i="24"/>
  <c r="D29" i="24"/>
  <c r="D28" i="24"/>
  <c r="D27" i="24"/>
  <c r="D26" i="24"/>
  <c r="D25" i="24"/>
  <c r="F21" i="24"/>
  <c r="J20" i="24"/>
  <c r="G20" i="24" s="1"/>
  <c r="I20" i="24"/>
  <c r="J19" i="24"/>
  <c r="H19" i="24" s="1"/>
  <c r="I19" i="24"/>
  <c r="J18" i="24"/>
  <c r="G18" i="24" s="1"/>
  <c r="I18" i="24"/>
  <c r="J17" i="24"/>
  <c r="H17" i="24" s="1"/>
  <c r="I17" i="24"/>
  <c r="J16" i="24"/>
  <c r="G16" i="24" s="1"/>
  <c r="I16" i="24"/>
  <c r="J15" i="24"/>
  <c r="H15" i="24" s="1"/>
  <c r="I15" i="24"/>
  <c r="J14" i="24"/>
  <c r="G14" i="24" s="1"/>
  <c r="I14" i="24"/>
  <c r="J13" i="24"/>
  <c r="H13" i="24" s="1"/>
  <c r="I13" i="24"/>
  <c r="J12" i="24"/>
  <c r="G12" i="24" s="1"/>
  <c r="I12" i="24"/>
  <c r="J11" i="24"/>
  <c r="H11" i="24" s="1"/>
  <c r="I11" i="24"/>
  <c r="M9" i="24"/>
  <c r="J19" i="6" s="1"/>
  <c r="L9" i="24"/>
  <c r="M8" i="24"/>
  <c r="I19" i="6" s="1"/>
  <c r="L8" i="24"/>
  <c r="M7" i="24"/>
  <c r="H19" i="6" s="1"/>
  <c r="L7" i="24"/>
  <c r="M6" i="24"/>
  <c r="F19" i="6" s="1"/>
  <c r="L6" i="24"/>
  <c r="M5" i="24"/>
  <c r="E19" i="6" s="1"/>
  <c r="L5" i="24"/>
  <c r="M4" i="24"/>
  <c r="D19" i="6" s="1"/>
  <c r="L4" i="24"/>
  <c r="L3" i="24"/>
  <c r="G40" i="23"/>
  <c r="D34" i="23"/>
  <c r="D33" i="23"/>
  <c r="D32" i="23"/>
  <c r="D31" i="23"/>
  <c r="D30" i="23"/>
  <c r="D29" i="23"/>
  <c r="D28" i="23"/>
  <c r="D27" i="23"/>
  <c r="D26" i="23"/>
  <c r="D25" i="23"/>
  <c r="F21" i="23"/>
  <c r="J20" i="23"/>
  <c r="H20" i="23" s="1"/>
  <c r="I20" i="23"/>
  <c r="J19" i="23"/>
  <c r="H19" i="23" s="1"/>
  <c r="I19" i="23"/>
  <c r="J18" i="23"/>
  <c r="H18" i="23" s="1"/>
  <c r="I18" i="23"/>
  <c r="J17" i="23"/>
  <c r="H17" i="23" s="1"/>
  <c r="I17" i="23"/>
  <c r="J16" i="23"/>
  <c r="H16" i="23" s="1"/>
  <c r="I16" i="23"/>
  <c r="J15" i="23"/>
  <c r="H15" i="23" s="1"/>
  <c r="I15" i="23"/>
  <c r="J14" i="23"/>
  <c r="H14" i="23" s="1"/>
  <c r="I14" i="23"/>
  <c r="J13" i="23"/>
  <c r="H13" i="23" s="1"/>
  <c r="I13" i="23"/>
  <c r="J12" i="23"/>
  <c r="H12" i="23" s="1"/>
  <c r="I12" i="23"/>
  <c r="J11" i="23"/>
  <c r="H11" i="23" s="1"/>
  <c r="I11" i="23"/>
  <c r="M9" i="23"/>
  <c r="J18" i="6" s="1"/>
  <c r="L9" i="23"/>
  <c r="M8" i="23"/>
  <c r="I18" i="6" s="1"/>
  <c r="L8" i="23"/>
  <c r="M7" i="23"/>
  <c r="H18" i="6" s="1"/>
  <c r="L7" i="23"/>
  <c r="M6" i="23"/>
  <c r="F18" i="6" s="1"/>
  <c r="L6" i="23"/>
  <c r="M5" i="23"/>
  <c r="E18" i="6" s="1"/>
  <c r="L5" i="23"/>
  <c r="M4" i="23"/>
  <c r="D18" i="6" s="1"/>
  <c r="L4" i="23"/>
  <c r="L3" i="23"/>
  <c r="G40" i="22"/>
  <c r="D34" i="22"/>
  <c r="D33" i="22"/>
  <c r="D32" i="22"/>
  <c r="D31" i="22"/>
  <c r="D30" i="22"/>
  <c r="D29" i="22"/>
  <c r="D28" i="22"/>
  <c r="D27" i="22"/>
  <c r="D26" i="22"/>
  <c r="D25" i="22"/>
  <c r="F21" i="22"/>
  <c r="J20" i="22"/>
  <c r="H20" i="22" s="1"/>
  <c r="I20" i="22"/>
  <c r="J19" i="22"/>
  <c r="H19" i="22" s="1"/>
  <c r="I19" i="22"/>
  <c r="J18" i="22"/>
  <c r="H18" i="22" s="1"/>
  <c r="I18" i="22"/>
  <c r="J17" i="22"/>
  <c r="H17" i="22" s="1"/>
  <c r="I17" i="22"/>
  <c r="J16" i="22"/>
  <c r="H16" i="22" s="1"/>
  <c r="I16" i="22"/>
  <c r="J15" i="22"/>
  <c r="H15" i="22" s="1"/>
  <c r="I15" i="22"/>
  <c r="J14" i="22"/>
  <c r="H14" i="22" s="1"/>
  <c r="I14" i="22"/>
  <c r="J13" i="22"/>
  <c r="H13" i="22" s="1"/>
  <c r="I13" i="22"/>
  <c r="J12" i="22"/>
  <c r="H12" i="22" s="1"/>
  <c r="I12" i="22"/>
  <c r="J11" i="22"/>
  <c r="H11" i="22" s="1"/>
  <c r="I11" i="22"/>
  <c r="M9" i="22"/>
  <c r="J17" i="6" s="1"/>
  <c r="L9" i="22"/>
  <c r="M8" i="22"/>
  <c r="I17" i="6" s="1"/>
  <c r="L8" i="22"/>
  <c r="M7" i="22"/>
  <c r="H17" i="6" s="1"/>
  <c r="L7" i="22"/>
  <c r="M6" i="22"/>
  <c r="F17" i="6" s="1"/>
  <c r="L6" i="22"/>
  <c r="M5" i="22"/>
  <c r="E17" i="6" s="1"/>
  <c r="L5" i="22"/>
  <c r="M4" i="22"/>
  <c r="D17" i="6" s="1"/>
  <c r="L4" i="22"/>
  <c r="L3" i="22"/>
  <c r="G40" i="21"/>
  <c r="D34" i="21"/>
  <c r="D33" i="21"/>
  <c r="D32" i="21"/>
  <c r="D31" i="21"/>
  <c r="D30" i="21"/>
  <c r="D29" i="21"/>
  <c r="D28" i="21"/>
  <c r="D27" i="21"/>
  <c r="D26" i="21"/>
  <c r="D25" i="21"/>
  <c r="F21" i="21"/>
  <c r="J20" i="21"/>
  <c r="H20" i="21" s="1"/>
  <c r="I20" i="21"/>
  <c r="J19" i="21"/>
  <c r="H19" i="21" s="1"/>
  <c r="I19" i="21"/>
  <c r="J18" i="21"/>
  <c r="G18" i="21" s="1"/>
  <c r="I18" i="21"/>
  <c r="J17" i="21"/>
  <c r="H17" i="21" s="1"/>
  <c r="I17" i="21"/>
  <c r="J16" i="21"/>
  <c r="G16" i="21" s="1"/>
  <c r="I16" i="21"/>
  <c r="J15" i="21"/>
  <c r="H15" i="21" s="1"/>
  <c r="I15" i="21"/>
  <c r="J14" i="21"/>
  <c r="H14" i="21" s="1"/>
  <c r="I14" i="21"/>
  <c r="J13" i="21"/>
  <c r="H13" i="21" s="1"/>
  <c r="I13" i="21"/>
  <c r="J12" i="21"/>
  <c r="H12" i="21" s="1"/>
  <c r="I12" i="21"/>
  <c r="J11" i="21"/>
  <c r="H11" i="21" s="1"/>
  <c r="I11" i="21"/>
  <c r="M9" i="21"/>
  <c r="J16" i="6" s="1"/>
  <c r="L9" i="21"/>
  <c r="M8" i="21"/>
  <c r="I16" i="6" s="1"/>
  <c r="L8" i="21"/>
  <c r="M7" i="21"/>
  <c r="H16" i="6" s="1"/>
  <c r="L7" i="21"/>
  <c r="M6" i="21"/>
  <c r="F16" i="6" s="1"/>
  <c r="L6" i="21"/>
  <c r="M5" i="21"/>
  <c r="E16" i="6" s="1"/>
  <c r="L5" i="21"/>
  <c r="M4" i="21"/>
  <c r="D16" i="6" s="1"/>
  <c r="L4" i="21"/>
  <c r="L3" i="21"/>
  <c r="G40" i="20"/>
  <c r="D34" i="20"/>
  <c r="D33" i="20"/>
  <c r="D32" i="20"/>
  <c r="D31" i="20"/>
  <c r="D30" i="20"/>
  <c r="D29" i="20"/>
  <c r="D28" i="20"/>
  <c r="D27" i="20"/>
  <c r="D26" i="20"/>
  <c r="D25" i="20"/>
  <c r="F21" i="20"/>
  <c r="J20" i="20"/>
  <c r="G20" i="20" s="1"/>
  <c r="I20" i="20"/>
  <c r="J19" i="20"/>
  <c r="H19" i="20" s="1"/>
  <c r="I19" i="20"/>
  <c r="J18" i="20"/>
  <c r="H18" i="20" s="1"/>
  <c r="I18" i="20"/>
  <c r="J17" i="20"/>
  <c r="H17" i="20" s="1"/>
  <c r="I17" i="20"/>
  <c r="J16" i="20"/>
  <c r="H16" i="20" s="1"/>
  <c r="I16" i="20"/>
  <c r="J15" i="20"/>
  <c r="H15" i="20" s="1"/>
  <c r="I15" i="20"/>
  <c r="J14" i="20"/>
  <c r="H14" i="20" s="1"/>
  <c r="I14" i="20"/>
  <c r="J13" i="20"/>
  <c r="H13" i="20" s="1"/>
  <c r="I13" i="20"/>
  <c r="J12" i="20"/>
  <c r="H12" i="20" s="1"/>
  <c r="I12" i="20"/>
  <c r="J11" i="20"/>
  <c r="H11" i="20" s="1"/>
  <c r="I11" i="20"/>
  <c r="M9" i="20"/>
  <c r="J15" i="6" s="1"/>
  <c r="L9" i="20"/>
  <c r="M8" i="20"/>
  <c r="I15" i="6" s="1"/>
  <c r="L8" i="20"/>
  <c r="M7" i="20"/>
  <c r="H15" i="6" s="1"/>
  <c r="L7" i="20"/>
  <c r="M6" i="20"/>
  <c r="F15" i="6" s="1"/>
  <c r="L6" i="20"/>
  <c r="M5" i="20"/>
  <c r="L5" i="20"/>
  <c r="M4" i="20"/>
  <c r="L4" i="20"/>
  <c r="L3" i="20"/>
  <c r="G40" i="19"/>
  <c r="D34" i="19"/>
  <c r="D33" i="19"/>
  <c r="D32" i="19"/>
  <c r="D31" i="19"/>
  <c r="D30" i="19"/>
  <c r="D29" i="19"/>
  <c r="D28" i="19"/>
  <c r="D27" i="19"/>
  <c r="D26" i="19"/>
  <c r="D25" i="19"/>
  <c r="F21" i="19"/>
  <c r="J20" i="19"/>
  <c r="H20" i="19" s="1"/>
  <c r="I20" i="19"/>
  <c r="J19" i="19"/>
  <c r="H19" i="19" s="1"/>
  <c r="I19" i="19"/>
  <c r="J18" i="19"/>
  <c r="H18" i="19" s="1"/>
  <c r="I18" i="19"/>
  <c r="J17" i="19"/>
  <c r="H17" i="19" s="1"/>
  <c r="I17" i="19"/>
  <c r="J16" i="19"/>
  <c r="H16" i="19" s="1"/>
  <c r="I16" i="19"/>
  <c r="J15" i="19"/>
  <c r="H15" i="19" s="1"/>
  <c r="I15" i="19"/>
  <c r="J14" i="19"/>
  <c r="H14" i="19" s="1"/>
  <c r="I14" i="19"/>
  <c r="J13" i="19"/>
  <c r="H13" i="19" s="1"/>
  <c r="I13" i="19"/>
  <c r="J12" i="19"/>
  <c r="H12" i="19" s="1"/>
  <c r="I12" i="19"/>
  <c r="J11" i="19"/>
  <c r="H11" i="19" s="1"/>
  <c r="I11" i="19"/>
  <c r="M9" i="19"/>
  <c r="J14" i="6" s="1"/>
  <c r="L9" i="19"/>
  <c r="M8" i="19"/>
  <c r="I14" i="6" s="1"/>
  <c r="L8" i="19"/>
  <c r="M7" i="19"/>
  <c r="H14" i="6" s="1"/>
  <c r="L7" i="19"/>
  <c r="M6" i="19"/>
  <c r="F14" i="6" s="1"/>
  <c r="L6" i="19"/>
  <c r="M5" i="19"/>
  <c r="E14" i="6" s="1"/>
  <c r="L5" i="19"/>
  <c r="M4" i="19"/>
  <c r="D14" i="6" s="1"/>
  <c r="L4" i="19"/>
  <c r="L3" i="19"/>
  <c r="G40" i="18"/>
  <c r="D34" i="18"/>
  <c r="D33" i="18"/>
  <c r="D32" i="18"/>
  <c r="D31" i="18"/>
  <c r="D30" i="18"/>
  <c r="D29" i="18"/>
  <c r="D28" i="18"/>
  <c r="D27" i="18"/>
  <c r="D26" i="18"/>
  <c r="D25" i="18"/>
  <c r="F21" i="18"/>
  <c r="J20" i="18"/>
  <c r="H20" i="18" s="1"/>
  <c r="I20" i="18"/>
  <c r="J19" i="18"/>
  <c r="H19" i="18" s="1"/>
  <c r="I19" i="18"/>
  <c r="J18" i="18"/>
  <c r="H18" i="18" s="1"/>
  <c r="I18" i="18"/>
  <c r="J17" i="18"/>
  <c r="H17" i="18" s="1"/>
  <c r="I17" i="18"/>
  <c r="J16" i="18"/>
  <c r="H16" i="18" s="1"/>
  <c r="I16" i="18"/>
  <c r="J15" i="18"/>
  <c r="H15" i="18" s="1"/>
  <c r="I15" i="18"/>
  <c r="J14" i="18"/>
  <c r="H14" i="18" s="1"/>
  <c r="I14" i="18"/>
  <c r="J13" i="18"/>
  <c r="H13" i="18" s="1"/>
  <c r="I13" i="18"/>
  <c r="J12" i="18"/>
  <c r="H12" i="18" s="1"/>
  <c r="I12" i="18"/>
  <c r="J11" i="18"/>
  <c r="H11" i="18" s="1"/>
  <c r="I11" i="18"/>
  <c r="M9" i="18"/>
  <c r="J13" i="6" s="1"/>
  <c r="L9" i="18"/>
  <c r="M8" i="18"/>
  <c r="I13" i="6" s="1"/>
  <c r="L8" i="18"/>
  <c r="M7" i="18"/>
  <c r="H13" i="6" s="1"/>
  <c r="L7" i="18"/>
  <c r="M6" i="18"/>
  <c r="F13" i="6" s="1"/>
  <c r="L6" i="18"/>
  <c r="M5" i="18"/>
  <c r="E13" i="6" s="1"/>
  <c r="L5" i="18"/>
  <c r="M4" i="18"/>
  <c r="D13" i="6" s="1"/>
  <c r="L4" i="18"/>
  <c r="L3" i="18"/>
  <c r="G40" i="17"/>
  <c r="D34" i="17"/>
  <c r="D33" i="17"/>
  <c r="D32" i="17"/>
  <c r="D31" i="17"/>
  <c r="D30" i="17"/>
  <c r="D29" i="17"/>
  <c r="D28" i="17"/>
  <c r="D27" i="17"/>
  <c r="D26" i="17"/>
  <c r="D25" i="17"/>
  <c r="F21" i="17"/>
  <c r="J20" i="17"/>
  <c r="H20" i="17" s="1"/>
  <c r="I20" i="17"/>
  <c r="J19" i="17"/>
  <c r="G19" i="17" s="1"/>
  <c r="I19" i="17"/>
  <c r="J18" i="17"/>
  <c r="H18" i="17" s="1"/>
  <c r="I18" i="17"/>
  <c r="J17" i="17"/>
  <c r="H17" i="17" s="1"/>
  <c r="I17" i="17"/>
  <c r="J16" i="17"/>
  <c r="H16" i="17" s="1"/>
  <c r="I16" i="17"/>
  <c r="J15" i="17"/>
  <c r="G15" i="17" s="1"/>
  <c r="I15" i="17"/>
  <c r="J14" i="17"/>
  <c r="H14" i="17" s="1"/>
  <c r="I14" i="17"/>
  <c r="J13" i="17"/>
  <c r="G13" i="17" s="1"/>
  <c r="I13" i="17"/>
  <c r="J12" i="17"/>
  <c r="H12" i="17" s="1"/>
  <c r="I12" i="17"/>
  <c r="J11" i="17"/>
  <c r="G11" i="17" s="1"/>
  <c r="I11" i="17"/>
  <c r="M9" i="17"/>
  <c r="J12" i="6" s="1"/>
  <c r="L9" i="17"/>
  <c r="M8" i="17"/>
  <c r="I12" i="6" s="1"/>
  <c r="L8" i="17"/>
  <c r="M7" i="17"/>
  <c r="H12" i="6" s="1"/>
  <c r="L7" i="17"/>
  <c r="M6" i="17"/>
  <c r="F12" i="6" s="1"/>
  <c r="L6" i="17"/>
  <c r="M5" i="17"/>
  <c r="E12" i="6" s="1"/>
  <c r="L5" i="17"/>
  <c r="M4" i="17"/>
  <c r="D12" i="6" s="1"/>
  <c r="L4" i="17"/>
  <c r="L3" i="17"/>
  <c r="G40" i="16"/>
  <c r="D34" i="16"/>
  <c r="D33" i="16"/>
  <c r="D32" i="16"/>
  <c r="D31" i="16"/>
  <c r="D30" i="16"/>
  <c r="D29" i="16"/>
  <c r="D28" i="16"/>
  <c r="D27" i="16"/>
  <c r="D26" i="16"/>
  <c r="D25" i="16"/>
  <c r="F21" i="16"/>
  <c r="J20" i="16"/>
  <c r="H20" i="16" s="1"/>
  <c r="I20" i="16"/>
  <c r="J19" i="16"/>
  <c r="G19" i="16" s="1"/>
  <c r="I19" i="16"/>
  <c r="J18" i="16"/>
  <c r="H18" i="16" s="1"/>
  <c r="I18" i="16"/>
  <c r="J17" i="16"/>
  <c r="G17" i="16" s="1"/>
  <c r="I17" i="16"/>
  <c r="J16" i="16"/>
  <c r="H16" i="16" s="1"/>
  <c r="I16" i="16"/>
  <c r="J15" i="16"/>
  <c r="G15" i="16" s="1"/>
  <c r="I15" i="16"/>
  <c r="J14" i="16"/>
  <c r="H14" i="16" s="1"/>
  <c r="I14" i="16"/>
  <c r="J13" i="16"/>
  <c r="G13" i="16" s="1"/>
  <c r="I13" i="16"/>
  <c r="J12" i="16"/>
  <c r="G12" i="16" s="1"/>
  <c r="I12" i="16"/>
  <c r="J11" i="16"/>
  <c r="G11" i="16" s="1"/>
  <c r="I11" i="16"/>
  <c r="M9" i="16"/>
  <c r="J11" i="6" s="1"/>
  <c r="L9" i="16"/>
  <c r="M8" i="16"/>
  <c r="I11" i="6" s="1"/>
  <c r="L8" i="16"/>
  <c r="M7" i="16"/>
  <c r="H11" i="6" s="1"/>
  <c r="L7" i="16"/>
  <c r="M6" i="16"/>
  <c r="F11" i="6" s="1"/>
  <c r="L6" i="16"/>
  <c r="M5" i="16"/>
  <c r="E11" i="6" s="1"/>
  <c r="L5" i="16"/>
  <c r="M4" i="16"/>
  <c r="D11" i="6" s="1"/>
  <c r="L4" i="16"/>
  <c r="L3" i="16"/>
  <c r="G40" i="15"/>
  <c r="D34" i="15"/>
  <c r="D33" i="15"/>
  <c r="D32" i="15"/>
  <c r="D31" i="15"/>
  <c r="D30" i="15"/>
  <c r="D29" i="15"/>
  <c r="D28" i="15"/>
  <c r="D27" i="15"/>
  <c r="D26" i="15"/>
  <c r="D25" i="15"/>
  <c r="F21" i="15"/>
  <c r="J20" i="15"/>
  <c r="H20" i="15" s="1"/>
  <c r="I20" i="15"/>
  <c r="J19" i="15"/>
  <c r="H19" i="15" s="1"/>
  <c r="I19" i="15"/>
  <c r="J18" i="15"/>
  <c r="H18" i="15" s="1"/>
  <c r="I18" i="15"/>
  <c r="J17" i="15"/>
  <c r="H17" i="15" s="1"/>
  <c r="I17" i="15"/>
  <c r="J16" i="15"/>
  <c r="H16" i="15" s="1"/>
  <c r="I16" i="15"/>
  <c r="J15" i="15"/>
  <c r="H15" i="15" s="1"/>
  <c r="I15" i="15"/>
  <c r="J14" i="15"/>
  <c r="H14" i="15" s="1"/>
  <c r="I14" i="15"/>
  <c r="J13" i="15"/>
  <c r="H13" i="15" s="1"/>
  <c r="I13" i="15"/>
  <c r="J12" i="15"/>
  <c r="H12" i="15" s="1"/>
  <c r="I12" i="15"/>
  <c r="J11" i="15"/>
  <c r="H11" i="15" s="1"/>
  <c r="I11" i="15"/>
  <c r="M9" i="15"/>
  <c r="J10" i="6" s="1"/>
  <c r="L9" i="15"/>
  <c r="M8" i="15"/>
  <c r="I10" i="6" s="1"/>
  <c r="L8" i="15"/>
  <c r="M7" i="15"/>
  <c r="H10" i="6" s="1"/>
  <c r="L7" i="15"/>
  <c r="M6" i="15"/>
  <c r="F10" i="6" s="1"/>
  <c r="L6" i="15"/>
  <c r="M5" i="15"/>
  <c r="E10" i="6" s="1"/>
  <c r="L5" i="15"/>
  <c r="M4" i="15"/>
  <c r="D10" i="6" s="1"/>
  <c r="L4" i="15"/>
  <c r="L3" i="15"/>
  <c r="G40" i="14"/>
  <c r="D34" i="14"/>
  <c r="D33" i="14"/>
  <c r="D32" i="14"/>
  <c r="D31" i="14"/>
  <c r="D30" i="14"/>
  <c r="D29" i="14"/>
  <c r="D28" i="14"/>
  <c r="D27" i="14"/>
  <c r="D26" i="14"/>
  <c r="D25" i="14"/>
  <c r="F21" i="14"/>
  <c r="J20" i="14"/>
  <c r="H20" i="14" s="1"/>
  <c r="I20" i="14"/>
  <c r="J19" i="14"/>
  <c r="H19" i="14" s="1"/>
  <c r="I19" i="14"/>
  <c r="J18" i="14"/>
  <c r="H18" i="14" s="1"/>
  <c r="I18" i="14"/>
  <c r="J17" i="14"/>
  <c r="H17" i="14" s="1"/>
  <c r="I17" i="14"/>
  <c r="J16" i="14"/>
  <c r="H16" i="14" s="1"/>
  <c r="I16" i="14"/>
  <c r="J15" i="14"/>
  <c r="H15" i="14" s="1"/>
  <c r="I15" i="14"/>
  <c r="J14" i="14"/>
  <c r="H14" i="14" s="1"/>
  <c r="I14" i="14"/>
  <c r="J13" i="14"/>
  <c r="H13" i="14" s="1"/>
  <c r="I13" i="14"/>
  <c r="J12" i="14"/>
  <c r="H12" i="14" s="1"/>
  <c r="I12" i="14"/>
  <c r="J11" i="14"/>
  <c r="H11" i="14" s="1"/>
  <c r="I11" i="14"/>
  <c r="M9" i="14"/>
  <c r="J9" i="6" s="1"/>
  <c r="L9" i="14"/>
  <c r="M8" i="14"/>
  <c r="I9" i="6" s="1"/>
  <c r="L8" i="14"/>
  <c r="M7" i="14"/>
  <c r="L7" i="14"/>
  <c r="M6" i="14"/>
  <c r="F9" i="6" s="1"/>
  <c r="L6" i="14"/>
  <c r="M5" i="14"/>
  <c r="E9" i="6" s="1"/>
  <c r="L5" i="14"/>
  <c r="M4" i="14"/>
  <c r="D9" i="6" s="1"/>
  <c r="L4" i="14"/>
  <c r="L3" i="14"/>
  <c r="G40" i="13"/>
  <c r="D34" i="13"/>
  <c r="D33" i="13"/>
  <c r="D32" i="13"/>
  <c r="D31" i="13"/>
  <c r="D30" i="13"/>
  <c r="D29" i="13"/>
  <c r="D28" i="13"/>
  <c r="D27" i="13"/>
  <c r="D26" i="13"/>
  <c r="D25" i="13"/>
  <c r="F21" i="13"/>
  <c r="J20" i="13"/>
  <c r="H20" i="13" s="1"/>
  <c r="I20" i="13"/>
  <c r="J19" i="13"/>
  <c r="H19" i="13" s="1"/>
  <c r="I19" i="13"/>
  <c r="J18" i="13"/>
  <c r="G18" i="13" s="1"/>
  <c r="I18" i="13"/>
  <c r="J17" i="13"/>
  <c r="H17" i="13" s="1"/>
  <c r="I17" i="13"/>
  <c r="J16" i="13"/>
  <c r="H16" i="13" s="1"/>
  <c r="I16" i="13"/>
  <c r="J15" i="13"/>
  <c r="H15" i="13" s="1"/>
  <c r="I15" i="13"/>
  <c r="J14" i="13"/>
  <c r="G14" i="13" s="1"/>
  <c r="I14" i="13"/>
  <c r="J13" i="13"/>
  <c r="H13" i="13" s="1"/>
  <c r="I13" i="13"/>
  <c r="J12" i="13"/>
  <c r="H12" i="13" s="1"/>
  <c r="I12" i="13"/>
  <c r="J11" i="13"/>
  <c r="H11" i="13" s="1"/>
  <c r="I11" i="13"/>
  <c r="M9" i="13"/>
  <c r="J8" i="6" s="1"/>
  <c r="L9" i="13"/>
  <c r="M8" i="13"/>
  <c r="I8" i="6" s="1"/>
  <c r="L8" i="13"/>
  <c r="M7" i="13"/>
  <c r="H8" i="6" s="1"/>
  <c r="L7" i="13"/>
  <c r="M6" i="13"/>
  <c r="F8" i="6" s="1"/>
  <c r="L6" i="13"/>
  <c r="M5" i="13"/>
  <c r="E8" i="6" s="1"/>
  <c r="L5" i="13"/>
  <c r="M4" i="13"/>
  <c r="D8" i="6" s="1"/>
  <c r="L4" i="13"/>
  <c r="L3" i="13"/>
  <c r="G40" i="12"/>
  <c r="D34" i="12"/>
  <c r="D33" i="12"/>
  <c r="D32" i="12"/>
  <c r="D31" i="12"/>
  <c r="D30" i="12"/>
  <c r="D29" i="12"/>
  <c r="D28" i="12"/>
  <c r="D27" i="12"/>
  <c r="D26" i="12"/>
  <c r="D25" i="12"/>
  <c r="F21" i="12"/>
  <c r="J20" i="12"/>
  <c r="G20" i="12" s="1"/>
  <c r="I20" i="12"/>
  <c r="J19" i="12"/>
  <c r="H19" i="12" s="1"/>
  <c r="I19" i="12"/>
  <c r="J18" i="12"/>
  <c r="G18" i="12" s="1"/>
  <c r="I18" i="12"/>
  <c r="J17" i="12"/>
  <c r="H17" i="12" s="1"/>
  <c r="I17" i="12"/>
  <c r="J16" i="12"/>
  <c r="G16" i="12" s="1"/>
  <c r="I16" i="12"/>
  <c r="J15" i="12"/>
  <c r="H15" i="12" s="1"/>
  <c r="I15" i="12"/>
  <c r="J14" i="12"/>
  <c r="G14" i="12" s="1"/>
  <c r="I14" i="12"/>
  <c r="J13" i="12"/>
  <c r="G13" i="12" s="1"/>
  <c r="I13" i="12"/>
  <c r="J12" i="12"/>
  <c r="G12" i="12" s="1"/>
  <c r="I12" i="12"/>
  <c r="J11" i="12"/>
  <c r="G11" i="12" s="1"/>
  <c r="I11" i="12"/>
  <c r="M9" i="12"/>
  <c r="J7" i="6" s="1"/>
  <c r="L9" i="12"/>
  <c r="M8" i="12"/>
  <c r="I7" i="6" s="1"/>
  <c r="L8" i="12"/>
  <c r="M7" i="12"/>
  <c r="H7" i="6" s="1"/>
  <c r="L7" i="12"/>
  <c r="M6" i="12"/>
  <c r="F7" i="6" s="1"/>
  <c r="L6" i="12"/>
  <c r="M5" i="12"/>
  <c r="E7" i="6" s="1"/>
  <c r="L5" i="12"/>
  <c r="M4" i="12"/>
  <c r="D7" i="6" s="1"/>
  <c r="L4" i="12"/>
  <c r="L3" i="12"/>
  <c r="G40" i="11"/>
  <c r="D34" i="11"/>
  <c r="D33" i="11"/>
  <c r="D32" i="11"/>
  <c r="D31" i="11"/>
  <c r="D30" i="11"/>
  <c r="D29" i="11"/>
  <c r="D28" i="11"/>
  <c r="D27" i="11"/>
  <c r="D26" i="11"/>
  <c r="D25" i="11"/>
  <c r="F21" i="11"/>
  <c r="J20" i="11"/>
  <c r="H20" i="11" s="1"/>
  <c r="I20" i="11"/>
  <c r="J19" i="11"/>
  <c r="H19" i="11" s="1"/>
  <c r="I19" i="11"/>
  <c r="J18" i="11"/>
  <c r="H18" i="11" s="1"/>
  <c r="I18" i="11"/>
  <c r="J17" i="11"/>
  <c r="H17" i="11" s="1"/>
  <c r="I17" i="11"/>
  <c r="J16" i="11"/>
  <c r="H16" i="11" s="1"/>
  <c r="I16" i="11"/>
  <c r="J15" i="11"/>
  <c r="H15" i="11" s="1"/>
  <c r="I15" i="11"/>
  <c r="J14" i="11"/>
  <c r="H14" i="11" s="1"/>
  <c r="I14" i="11"/>
  <c r="J13" i="11"/>
  <c r="H13" i="11" s="1"/>
  <c r="I13" i="11"/>
  <c r="J12" i="11"/>
  <c r="H12" i="11" s="1"/>
  <c r="I12" i="11"/>
  <c r="J11" i="11"/>
  <c r="G11" i="11" s="1"/>
  <c r="M9" i="11"/>
  <c r="J6" i="6" s="1"/>
  <c r="L9" i="11"/>
  <c r="M8" i="11"/>
  <c r="I6" i="6" s="1"/>
  <c r="L8" i="11"/>
  <c r="M7" i="11"/>
  <c r="H6" i="6" s="1"/>
  <c r="L7" i="11"/>
  <c r="M6" i="11"/>
  <c r="F6" i="6" s="1"/>
  <c r="L6" i="11"/>
  <c r="M5" i="11"/>
  <c r="E6" i="6" s="1"/>
  <c r="L5" i="11"/>
  <c r="L4" i="11"/>
  <c r="L3" i="11"/>
  <c r="G42" i="9"/>
  <c r="D35" i="9"/>
  <c r="D34" i="9"/>
  <c r="D33" i="9"/>
  <c r="D32" i="9"/>
  <c r="D31" i="9"/>
  <c r="D30" i="9"/>
  <c r="D29" i="9"/>
  <c r="D28" i="9"/>
  <c r="D27" i="9"/>
  <c r="D26" i="9"/>
  <c r="F20" i="9"/>
  <c r="J19" i="9"/>
  <c r="H19" i="9" s="1"/>
  <c r="I19" i="9"/>
  <c r="J18" i="9"/>
  <c r="G18" i="9" s="1"/>
  <c r="I18" i="9"/>
  <c r="J17" i="9"/>
  <c r="H17" i="9" s="1"/>
  <c r="I17" i="9"/>
  <c r="J16" i="9"/>
  <c r="G16" i="9" s="1"/>
  <c r="I16" i="9"/>
  <c r="J15" i="9"/>
  <c r="H15" i="9" s="1"/>
  <c r="I15" i="9"/>
  <c r="J14" i="9"/>
  <c r="G14" i="9" s="1"/>
  <c r="I14" i="9" s="1"/>
  <c r="J13" i="9"/>
  <c r="G13" i="9" s="1"/>
  <c r="I13" i="9" s="1"/>
  <c r="J12" i="9"/>
  <c r="G12" i="9" s="1"/>
  <c r="I12" i="9" s="1"/>
  <c r="J11" i="9"/>
  <c r="G11" i="9" s="1"/>
  <c r="I11" i="9" s="1"/>
  <c r="J10" i="9"/>
  <c r="G10" i="9" s="1"/>
  <c r="B3" i="9"/>
  <c r="E34" i="8"/>
  <c r="E32" i="8"/>
  <c r="G30" i="8"/>
  <c r="E27" i="8"/>
  <c r="C13" i="7"/>
  <c r="C20" i="6"/>
  <c r="B20" i="6"/>
  <c r="C19" i="6"/>
  <c r="B19" i="6"/>
  <c r="C18" i="6"/>
  <c r="B18" i="6"/>
  <c r="C17" i="6"/>
  <c r="B17" i="6"/>
  <c r="C16" i="6"/>
  <c r="B16" i="6"/>
  <c r="E15" i="6"/>
  <c r="D15" i="6"/>
  <c r="C15" i="6"/>
  <c r="B15" i="6"/>
  <c r="C14" i="6"/>
  <c r="B14" i="6"/>
  <c r="C13" i="6"/>
  <c r="B13" i="6"/>
  <c r="C12" i="6"/>
  <c r="B12" i="6"/>
  <c r="C11" i="6"/>
  <c r="B11" i="6"/>
  <c r="C10" i="6"/>
  <c r="B10" i="6"/>
  <c r="C9" i="6"/>
  <c r="B9" i="6"/>
  <c r="C8" i="6"/>
  <c r="B8" i="6"/>
  <c r="C7" i="6"/>
  <c r="B7" i="6"/>
  <c r="C6" i="6"/>
  <c r="B6" i="6"/>
  <c r="H35" i="4"/>
  <c r="H34" i="4"/>
  <c r="H33" i="4"/>
  <c r="N30" i="4"/>
  <c r="L30" i="4"/>
  <c r="J30" i="4"/>
  <c r="AB10" i="3"/>
  <c r="W9" i="3"/>
  <c r="W8" i="3"/>
  <c r="AG4" i="3"/>
  <c r="AE4" i="3"/>
  <c r="AC4" i="3"/>
  <c r="G17" i="18" l="1"/>
  <c r="G15" i="18"/>
  <c r="G17" i="24"/>
  <c r="H11" i="12"/>
  <c r="G20" i="25"/>
  <c r="G19" i="25"/>
  <c r="H11" i="17"/>
  <c r="H18" i="21"/>
  <c r="G18" i="20"/>
  <c r="H14" i="13"/>
  <c r="G20" i="22"/>
  <c r="H14" i="12"/>
  <c r="H18" i="13"/>
  <c r="G12" i="13"/>
  <c r="H12" i="16"/>
  <c r="G19" i="20"/>
  <c r="H16" i="21"/>
  <c r="G12" i="25"/>
  <c r="G12" i="20"/>
  <c r="H14" i="25"/>
  <c r="H16" i="9"/>
  <c r="G16" i="20"/>
  <c r="G20" i="14"/>
  <c r="H15" i="17"/>
  <c r="G20" i="13"/>
  <c r="H19" i="17"/>
  <c r="G16" i="25"/>
  <c r="G18" i="25"/>
  <c r="H15" i="16"/>
  <c r="G11" i="18"/>
  <c r="H20" i="12"/>
  <c r="G17" i="25"/>
  <c r="B12" i="7"/>
  <c r="D12" i="7" s="1"/>
  <c r="E12" i="7" s="1"/>
  <c r="H13" i="17"/>
  <c r="G14" i="20"/>
  <c r="G15" i="25"/>
  <c r="G16" i="14"/>
  <c r="H17" i="16"/>
  <c r="H13" i="12"/>
  <c r="H16" i="12"/>
  <c r="F10" i="7"/>
  <c r="G10" i="7" s="1"/>
  <c r="B6" i="7"/>
  <c r="D6" i="7" s="1"/>
  <c r="H20" i="20"/>
  <c r="H21" i="20" s="1"/>
  <c r="E40" i="20" s="1"/>
  <c r="B7" i="7"/>
  <c r="D7" i="7" s="1"/>
  <c r="E7" i="7" s="1"/>
  <c r="B10" i="7"/>
  <c r="D10" i="7" s="1"/>
  <c r="E10" i="7" s="1"/>
  <c r="G16" i="13"/>
  <c r="H19" i="16"/>
  <c r="G17" i="17"/>
  <c r="G11" i="24"/>
  <c r="G11" i="25"/>
  <c r="G13" i="25"/>
  <c r="H12" i="12"/>
  <c r="H18" i="12"/>
  <c r="G14" i="22"/>
  <c r="G15" i="24"/>
  <c r="G11" i="20"/>
  <c r="G18" i="22"/>
  <c r="F12" i="7"/>
  <c r="G12" i="7" s="1"/>
  <c r="J21" i="6"/>
  <c r="H13" i="16"/>
  <c r="G20" i="16"/>
  <c r="I21" i="22"/>
  <c r="B11" i="7"/>
  <c r="D11" i="7" s="1"/>
  <c r="E11" i="7" s="1"/>
  <c r="B8" i="7"/>
  <c r="D8" i="7" s="1"/>
  <c r="E8" i="7" s="1"/>
  <c r="G19" i="12"/>
  <c r="G11" i="13"/>
  <c r="G13" i="13"/>
  <c r="G15" i="13"/>
  <c r="G17" i="13"/>
  <c r="G19" i="13"/>
  <c r="G14" i="14"/>
  <c r="H11" i="16"/>
  <c r="G18" i="16"/>
  <c r="G12" i="17"/>
  <c r="G14" i="17"/>
  <c r="G16" i="17"/>
  <c r="G18" i="17"/>
  <c r="G20" i="17"/>
  <c r="I21" i="21"/>
  <c r="G14" i="21"/>
  <c r="F11" i="7"/>
  <c r="G11" i="7" s="1"/>
  <c r="G17" i="12"/>
  <c r="I21" i="16"/>
  <c r="G16" i="16"/>
  <c r="G19" i="18"/>
  <c r="G17" i="20"/>
  <c r="G12" i="22"/>
  <c r="H21" i="25"/>
  <c r="E40" i="25" s="1"/>
  <c r="I21" i="6"/>
  <c r="F7" i="7"/>
  <c r="G7" i="7" s="1"/>
  <c r="E21" i="6"/>
  <c r="F8" i="7"/>
  <c r="G8" i="7" s="1"/>
  <c r="G15" i="12"/>
  <c r="G18" i="14"/>
  <c r="G14" i="16"/>
  <c r="G13" i="18"/>
  <c r="G15" i="20"/>
  <c r="G12" i="21"/>
  <c r="G20" i="21"/>
  <c r="G19" i="24"/>
  <c r="I21" i="25"/>
  <c r="H18" i="9"/>
  <c r="G12" i="14"/>
  <c r="I21" i="15"/>
  <c r="G13" i="20"/>
  <c r="G16" i="22"/>
  <c r="G13" i="24"/>
  <c r="H21" i="18"/>
  <c r="E40" i="18" s="1"/>
  <c r="H21" i="19"/>
  <c r="E40" i="19" s="1"/>
  <c r="H21" i="22"/>
  <c r="E40" i="22" s="1"/>
  <c r="H21" i="15"/>
  <c r="E40" i="15" s="1"/>
  <c r="F21" i="6"/>
  <c r="H21" i="14"/>
  <c r="E40" i="14" s="1"/>
  <c r="H21" i="23"/>
  <c r="E40" i="23" s="1"/>
  <c r="H11" i="11"/>
  <c r="I21" i="19"/>
  <c r="G11" i="21"/>
  <c r="G13" i="21"/>
  <c r="G15" i="21"/>
  <c r="G17" i="21"/>
  <c r="G19" i="21"/>
  <c r="H12" i="24"/>
  <c r="H14" i="24"/>
  <c r="H16" i="24"/>
  <c r="H18" i="24"/>
  <c r="H20" i="24"/>
  <c r="I21" i="12"/>
  <c r="I21" i="20"/>
  <c r="G11" i="22"/>
  <c r="G13" i="22"/>
  <c r="G15" i="22"/>
  <c r="G17" i="22"/>
  <c r="G19" i="22"/>
  <c r="G11" i="14"/>
  <c r="G13" i="14"/>
  <c r="G15" i="14"/>
  <c r="G17" i="14"/>
  <c r="G19" i="14"/>
  <c r="G12" i="18"/>
  <c r="G14" i="18"/>
  <c r="G16" i="18"/>
  <c r="G18" i="18"/>
  <c r="G20" i="18"/>
  <c r="G15" i="9"/>
  <c r="G17" i="9"/>
  <c r="G19" i="9"/>
  <c r="G12" i="11"/>
  <c r="G14" i="11"/>
  <c r="G16" i="11"/>
  <c r="G18" i="11"/>
  <c r="G20" i="11"/>
  <c r="I21" i="13"/>
  <c r="G11" i="15"/>
  <c r="G13" i="15"/>
  <c r="G15" i="15"/>
  <c r="G17" i="15"/>
  <c r="G19" i="15"/>
  <c r="G12" i="19"/>
  <c r="G14" i="19"/>
  <c r="G16" i="19"/>
  <c r="G18" i="19"/>
  <c r="G20" i="19"/>
  <c r="G11" i="23"/>
  <c r="G13" i="23"/>
  <c r="G15" i="23"/>
  <c r="G17" i="23"/>
  <c r="G19" i="23"/>
  <c r="H9" i="6"/>
  <c r="H21" i="6" s="1"/>
  <c r="I21" i="14"/>
  <c r="I21" i="23"/>
  <c r="I21" i="24"/>
  <c r="G13" i="11"/>
  <c r="G15" i="11"/>
  <c r="G17" i="11"/>
  <c r="G19" i="11"/>
  <c r="G12" i="15"/>
  <c r="G14" i="15"/>
  <c r="G16" i="15"/>
  <c r="G18" i="15"/>
  <c r="G20" i="15"/>
  <c r="I21" i="17"/>
  <c r="G11" i="19"/>
  <c r="G13" i="19"/>
  <c r="G15" i="19"/>
  <c r="G17" i="19"/>
  <c r="G19" i="19"/>
  <c r="G12" i="23"/>
  <c r="G14" i="23"/>
  <c r="G16" i="23"/>
  <c r="G18" i="23"/>
  <c r="G20" i="23"/>
  <c r="I21" i="18"/>
  <c r="I10" i="9"/>
  <c r="I20" i="9" s="1"/>
  <c r="D36" i="9"/>
  <c r="J26" i="9"/>
  <c r="J27" i="9"/>
  <c r="E27" i="9"/>
  <c r="J28" i="9"/>
  <c r="E28" i="9"/>
  <c r="J29" i="9"/>
  <c r="E29" i="9"/>
  <c r="J30" i="9"/>
  <c r="E30" i="9"/>
  <c r="J31" i="9"/>
  <c r="E31" i="9"/>
  <c r="J32" i="9"/>
  <c r="E32" i="9"/>
  <c r="J33" i="9"/>
  <c r="E33" i="9"/>
  <c r="J34" i="9"/>
  <c r="E34" i="9"/>
  <c r="J35" i="9"/>
  <c r="E35" i="9"/>
  <c r="I11" i="11"/>
  <c r="I21" i="11" s="1"/>
  <c r="D35" i="11"/>
  <c r="L10" i="11" s="1"/>
  <c r="J25" i="11"/>
  <c r="E25" i="11"/>
  <c r="J26" i="11"/>
  <c r="E26" i="11"/>
  <c r="J27" i="11"/>
  <c r="E27" i="11"/>
  <c r="J28" i="11"/>
  <c r="E28" i="11"/>
  <c r="J29" i="11"/>
  <c r="E29" i="11"/>
  <c r="J30" i="11"/>
  <c r="E30" i="11"/>
  <c r="J31" i="11"/>
  <c r="E31" i="11"/>
  <c r="J32" i="11"/>
  <c r="E32" i="11"/>
  <c r="J33" i="11"/>
  <c r="E33" i="11"/>
  <c r="J34" i="11"/>
  <c r="E34" i="11"/>
  <c r="D35" i="12"/>
  <c r="L10" i="12" s="1"/>
  <c r="J25" i="12"/>
  <c r="E25" i="12"/>
  <c r="J26" i="12"/>
  <c r="E26" i="12"/>
  <c r="J27" i="12"/>
  <c r="E27" i="12"/>
  <c r="J28" i="12"/>
  <c r="E28" i="12"/>
  <c r="J29" i="12"/>
  <c r="E29" i="12"/>
  <c r="J30" i="12"/>
  <c r="E30" i="12"/>
  <c r="J31" i="12"/>
  <c r="E31" i="12"/>
  <c r="J32" i="12"/>
  <c r="E32" i="12"/>
  <c r="J33" i="12"/>
  <c r="E33" i="12"/>
  <c r="J34" i="12"/>
  <c r="E34" i="12"/>
  <c r="D35" i="13"/>
  <c r="L10" i="13" s="1"/>
  <c r="J25" i="13"/>
  <c r="E25" i="13"/>
  <c r="J26" i="13"/>
  <c r="E26" i="13"/>
  <c r="J27" i="13"/>
  <c r="E27" i="13"/>
  <c r="J28" i="13"/>
  <c r="E28" i="13"/>
  <c r="J29" i="13"/>
  <c r="E29" i="13"/>
  <c r="J30" i="13"/>
  <c r="E30" i="13"/>
  <c r="J31" i="13"/>
  <c r="E31" i="13"/>
  <c r="J32" i="13"/>
  <c r="E32" i="13"/>
  <c r="J33" i="13"/>
  <c r="E33" i="13"/>
  <c r="J34" i="13"/>
  <c r="E34" i="13"/>
  <c r="D35" i="14"/>
  <c r="L10" i="14" s="1"/>
  <c r="J25" i="14"/>
  <c r="E25" i="14"/>
  <c r="J26" i="14"/>
  <c r="E26" i="14"/>
  <c r="J27" i="14"/>
  <c r="E27" i="14"/>
  <c r="J28" i="14"/>
  <c r="E28" i="14"/>
  <c r="J29" i="14"/>
  <c r="E29" i="14"/>
  <c r="J30" i="14"/>
  <c r="E30" i="14"/>
  <c r="J31" i="14"/>
  <c r="E31" i="14"/>
  <c r="J32" i="14"/>
  <c r="E32" i="14"/>
  <c r="J33" i="14"/>
  <c r="E33" i="14"/>
  <c r="J34" i="14"/>
  <c r="E34" i="14"/>
  <c r="D35" i="15"/>
  <c r="L10" i="15" s="1"/>
  <c r="J25" i="15"/>
  <c r="E25" i="15"/>
  <c r="J26" i="15"/>
  <c r="E26" i="15"/>
  <c r="J27" i="15"/>
  <c r="E27" i="15"/>
  <c r="J28" i="15"/>
  <c r="E28" i="15"/>
  <c r="J29" i="15"/>
  <c r="E29" i="15"/>
  <c r="J30" i="15"/>
  <c r="E30" i="15"/>
  <c r="J31" i="15"/>
  <c r="E31" i="15"/>
  <c r="J32" i="15"/>
  <c r="E32" i="15"/>
  <c r="J33" i="15"/>
  <c r="E33" i="15"/>
  <c r="J34" i="15"/>
  <c r="E34" i="15"/>
  <c r="D35" i="16"/>
  <c r="L10" i="16" s="1"/>
  <c r="J25" i="16"/>
  <c r="E25" i="16"/>
  <c r="J26" i="16"/>
  <c r="E26" i="16"/>
  <c r="J27" i="16"/>
  <c r="E27" i="16"/>
  <c r="J28" i="16"/>
  <c r="E28" i="16"/>
  <c r="J29" i="16"/>
  <c r="E29" i="16"/>
  <c r="J30" i="16"/>
  <c r="E30" i="16"/>
  <c r="J31" i="16"/>
  <c r="E31" i="16"/>
  <c r="J32" i="16"/>
  <c r="E32" i="16"/>
  <c r="J33" i="16"/>
  <c r="E33" i="16"/>
  <c r="J34" i="16"/>
  <c r="E34" i="16"/>
  <c r="D35" i="17"/>
  <c r="L10" i="17" s="1"/>
  <c r="J25" i="17"/>
  <c r="E25" i="17"/>
  <c r="J26" i="17"/>
  <c r="E26" i="17"/>
  <c r="J27" i="17"/>
  <c r="E27" i="17"/>
  <c r="J28" i="17"/>
  <c r="E28" i="17"/>
  <c r="J29" i="17"/>
  <c r="E29" i="17"/>
  <c r="J30" i="17"/>
  <c r="E30" i="17"/>
  <c r="J31" i="17"/>
  <c r="E31" i="17"/>
  <c r="J32" i="17"/>
  <c r="E32" i="17"/>
  <c r="J33" i="17"/>
  <c r="E33" i="17"/>
  <c r="J34" i="17"/>
  <c r="E34" i="17"/>
  <c r="D35" i="18"/>
  <c r="L10" i="18" s="1"/>
  <c r="J25" i="18"/>
  <c r="E25" i="18"/>
  <c r="J26" i="18"/>
  <c r="E26" i="18"/>
  <c r="J27" i="18"/>
  <c r="E27" i="18"/>
  <c r="J28" i="18"/>
  <c r="E28" i="18"/>
  <c r="J29" i="18"/>
  <c r="E29" i="18"/>
  <c r="J30" i="18"/>
  <c r="E30" i="18"/>
  <c r="J31" i="18"/>
  <c r="E31" i="18"/>
  <c r="J32" i="18"/>
  <c r="E32" i="18"/>
  <c r="J33" i="18"/>
  <c r="E33" i="18"/>
  <c r="J34" i="18"/>
  <c r="E34" i="18"/>
  <c r="D35" i="19"/>
  <c r="L10" i="19" s="1"/>
  <c r="J25" i="19"/>
  <c r="E25" i="19"/>
  <c r="J26" i="19"/>
  <c r="E26" i="19"/>
  <c r="J27" i="19"/>
  <c r="E27" i="19"/>
  <c r="J28" i="19"/>
  <c r="E28" i="19"/>
  <c r="J29" i="19"/>
  <c r="E29" i="19"/>
  <c r="J30" i="19"/>
  <c r="E30" i="19"/>
  <c r="J31" i="19"/>
  <c r="E31" i="19"/>
  <c r="J32" i="19"/>
  <c r="E32" i="19"/>
  <c r="J33" i="19"/>
  <c r="E33" i="19"/>
  <c r="J34" i="19"/>
  <c r="E34" i="19"/>
  <c r="D35" i="20"/>
  <c r="L10" i="20" s="1"/>
  <c r="J25" i="20"/>
  <c r="E25" i="20"/>
  <c r="J26" i="20"/>
  <c r="E26" i="20"/>
  <c r="J27" i="20"/>
  <c r="E27" i="20"/>
  <c r="J28" i="20"/>
  <c r="E28" i="20"/>
  <c r="J29" i="20"/>
  <c r="E29" i="20"/>
  <c r="J30" i="20"/>
  <c r="E30" i="20"/>
  <c r="J31" i="20"/>
  <c r="E31" i="20"/>
  <c r="J32" i="20"/>
  <c r="E32" i="20"/>
  <c r="J33" i="20"/>
  <c r="E33" i="20"/>
  <c r="J34" i="20"/>
  <c r="E34" i="20"/>
  <c r="D35" i="21"/>
  <c r="L10" i="21" s="1"/>
  <c r="J25" i="21"/>
  <c r="E25" i="21"/>
  <c r="J26" i="21"/>
  <c r="E26" i="21"/>
  <c r="J27" i="21"/>
  <c r="E27" i="21"/>
  <c r="J28" i="21"/>
  <c r="E28" i="21"/>
  <c r="J29" i="21"/>
  <c r="E29" i="21"/>
  <c r="J30" i="21"/>
  <c r="E30" i="21"/>
  <c r="J31" i="21"/>
  <c r="E31" i="21"/>
  <c r="J32" i="21"/>
  <c r="E32" i="21"/>
  <c r="J33" i="21"/>
  <c r="E33" i="21"/>
  <c r="J34" i="21"/>
  <c r="E34" i="21"/>
  <c r="D35" i="22"/>
  <c r="L10" i="22" s="1"/>
  <c r="J25" i="22"/>
  <c r="E25" i="22"/>
  <c r="J26" i="22"/>
  <c r="E26" i="22"/>
  <c r="J27" i="22"/>
  <c r="E27" i="22"/>
  <c r="J28" i="22"/>
  <c r="E28" i="22"/>
  <c r="J29" i="22"/>
  <c r="E29" i="22"/>
  <c r="J30" i="22"/>
  <c r="E30" i="22"/>
  <c r="J31" i="22"/>
  <c r="E31" i="22"/>
  <c r="J32" i="22"/>
  <c r="E32" i="22"/>
  <c r="J33" i="22"/>
  <c r="E33" i="22"/>
  <c r="J34" i="22"/>
  <c r="E34" i="22"/>
  <c r="D35" i="23"/>
  <c r="L10" i="23" s="1"/>
  <c r="J25" i="23"/>
  <c r="E25" i="23"/>
  <c r="J26" i="23"/>
  <c r="E26" i="23"/>
  <c r="J27" i="23"/>
  <c r="E27" i="23"/>
  <c r="J28" i="23"/>
  <c r="E28" i="23"/>
  <c r="J29" i="23"/>
  <c r="E29" i="23"/>
  <c r="J30" i="23"/>
  <c r="E30" i="23"/>
  <c r="J31" i="23"/>
  <c r="E31" i="23"/>
  <c r="J32" i="23"/>
  <c r="E32" i="23"/>
  <c r="J33" i="23"/>
  <c r="E33" i="23"/>
  <c r="J34" i="23"/>
  <c r="E34" i="23"/>
  <c r="D35" i="24"/>
  <c r="L10" i="24" s="1"/>
  <c r="J25" i="24"/>
  <c r="E25" i="24"/>
  <c r="J26" i="24"/>
  <c r="E26" i="24"/>
  <c r="J27" i="24"/>
  <c r="E27" i="24"/>
  <c r="J28" i="24"/>
  <c r="E28" i="24"/>
  <c r="J29" i="24"/>
  <c r="E29" i="24"/>
  <c r="J30" i="24"/>
  <c r="E30" i="24"/>
  <c r="J31" i="24"/>
  <c r="E31" i="24"/>
  <c r="J32" i="24"/>
  <c r="E32" i="24"/>
  <c r="J33" i="24"/>
  <c r="E33" i="24"/>
  <c r="J34" i="24"/>
  <c r="E34" i="24"/>
  <c r="D35" i="25"/>
  <c r="L10" i="25" s="1"/>
  <c r="J25" i="25"/>
  <c r="E25" i="25"/>
  <c r="J26" i="25"/>
  <c r="E26" i="25"/>
  <c r="J27" i="25"/>
  <c r="E27" i="25"/>
  <c r="J28" i="25"/>
  <c r="E28" i="25"/>
  <c r="J29" i="25"/>
  <c r="E29" i="25"/>
  <c r="J30" i="25"/>
  <c r="E30" i="25"/>
  <c r="J31" i="25"/>
  <c r="E31" i="25"/>
  <c r="J32" i="25"/>
  <c r="E32" i="25"/>
  <c r="J33" i="25"/>
  <c r="E33" i="25"/>
  <c r="J34" i="25"/>
  <c r="E34" i="25"/>
  <c r="H21" i="13" l="1"/>
  <c r="E40" i="13" s="1"/>
  <c r="H21" i="17"/>
  <c r="E40" i="17" s="1"/>
  <c r="H21" i="21"/>
  <c r="E40" i="21" s="1"/>
  <c r="G21" i="12"/>
  <c r="G21" i="20"/>
  <c r="G20" i="9"/>
  <c r="H21" i="24"/>
  <c r="E40" i="24" s="1"/>
  <c r="G21" i="13"/>
  <c r="H21" i="12"/>
  <c r="E40" i="12" s="1"/>
  <c r="G21" i="24"/>
  <c r="G21" i="25"/>
  <c r="G21" i="17"/>
  <c r="G21" i="16"/>
  <c r="H21" i="16"/>
  <c r="E40" i="16" s="1"/>
  <c r="G21" i="11"/>
  <c r="G21" i="18"/>
  <c r="G21" i="21"/>
  <c r="G21" i="23"/>
  <c r="G21" i="15"/>
  <c r="G21" i="22"/>
  <c r="H21" i="11"/>
  <c r="E40" i="11" s="1"/>
  <c r="M4" i="11"/>
  <c r="G21" i="14"/>
  <c r="G21" i="19"/>
  <c r="E35" i="25"/>
  <c r="J42" i="25"/>
  <c r="E35" i="24"/>
  <c r="J42" i="24"/>
  <c r="E35" i="23"/>
  <c r="J42" i="23"/>
  <c r="E35" i="22"/>
  <c r="J42" i="22"/>
  <c r="E35" i="21"/>
  <c r="J42" i="21"/>
  <c r="E35" i="20"/>
  <c r="J42" i="20"/>
  <c r="E35" i="19"/>
  <c r="J42" i="19"/>
  <c r="E35" i="18"/>
  <c r="J42" i="18"/>
  <c r="E35" i="17"/>
  <c r="J42" i="17"/>
  <c r="E35" i="16"/>
  <c r="J42" i="16"/>
  <c r="E35" i="15"/>
  <c r="J42" i="15"/>
  <c r="E35" i="14"/>
  <c r="J42" i="14"/>
  <c r="E35" i="13"/>
  <c r="J42" i="13"/>
  <c r="E35" i="12"/>
  <c r="J42" i="12"/>
  <c r="E35" i="11"/>
  <c r="J42" i="11"/>
  <c r="J44" i="9"/>
  <c r="E6" i="7"/>
  <c r="F6" i="7" l="1"/>
  <c r="G6" i="7" s="1"/>
  <c r="D6" i="6"/>
  <c r="D21" i="6" s="1"/>
  <c r="A47" i="9"/>
  <c r="H14" i="9"/>
  <c r="H13" i="9"/>
  <c r="H12" i="9"/>
  <c r="H11" i="9"/>
  <c r="H10" i="9"/>
  <c r="E26" i="9"/>
  <c r="E36" i="9" s="1"/>
  <c r="G41" i="11"/>
  <c r="E41" i="11"/>
  <c r="M10" i="11"/>
  <c r="G41" i="12"/>
  <c r="E41" i="12"/>
  <c r="M10" i="12"/>
  <c r="G7" i="6" s="1"/>
  <c r="K7" i="6" s="1"/>
  <c r="G41" i="13"/>
  <c r="E41" i="13"/>
  <c r="M10" i="13"/>
  <c r="G8" i="6" s="1"/>
  <c r="K8" i="6" s="1"/>
  <c r="G41" i="14"/>
  <c r="E41" i="14"/>
  <c r="M10" i="14"/>
  <c r="G9" i="6" s="1"/>
  <c r="K9" i="6" s="1"/>
  <c r="G41" i="15"/>
  <c r="E41" i="15"/>
  <c r="M10" i="15"/>
  <c r="G10" i="6" s="1"/>
  <c r="K10" i="6" s="1"/>
  <c r="G41" i="16"/>
  <c r="E41" i="16"/>
  <c r="M10" i="16"/>
  <c r="G11" i="6" s="1"/>
  <c r="K11" i="6" s="1"/>
  <c r="G41" i="17"/>
  <c r="E41" i="17"/>
  <c r="M10" i="17"/>
  <c r="G12" i="6" s="1"/>
  <c r="K12" i="6" s="1"/>
  <c r="G41" i="18"/>
  <c r="E41" i="18"/>
  <c r="M10" i="18"/>
  <c r="G13" i="6" s="1"/>
  <c r="K13" i="6" s="1"/>
  <c r="G41" i="19"/>
  <c r="E41" i="19"/>
  <c r="M10" i="19"/>
  <c r="G14" i="6" s="1"/>
  <c r="K14" i="6" s="1"/>
  <c r="G41" i="20"/>
  <c r="E41" i="20"/>
  <c r="M10" i="20"/>
  <c r="G15" i="6" s="1"/>
  <c r="K15" i="6" s="1"/>
  <c r="G41" i="21"/>
  <c r="E41" i="21"/>
  <c r="M10" i="21"/>
  <c r="G16" i="6" s="1"/>
  <c r="K16" i="6" s="1"/>
  <c r="G41" i="22"/>
  <c r="E41" i="22"/>
  <c r="M10" i="22"/>
  <c r="G17" i="6" s="1"/>
  <c r="K17" i="6" s="1"/>
  <c r="G41" i="23"/>
  <c r="E41" i="23"/>
  <c r="M10" i="23"/>
  <c r="G18" i="6" s="1"/>
  <c r="K18" i="6" s="1"/>
  <c r="G41" i="24"/>
  <c r="E41" i="24"/>
  <c r="M10" i="24"/>
  <c r="G19" i="6" s="1"/>
  <c r="K19" i="6" s="1"/>
  <c r="G41" i="25"/>
  <c r="E41" i="25"/>
  <c r="M10" i="25"/>
  <c r="G20" i="6" s="1"/>
  <c r="K20" i="6" s="1"/>
  <c r="H20" i="9" l="1"/>
  <c r="E42" i="9" s="1"/>
  <c r="G42" i="25"/>
  <c r="E42" i="25"/>
  <c r="E44" i="25" s="1"/>
  <c r="L11" i="25" s="1"/>
  <c r="G42" i="24"/>
  <c r="E42" i="24"/>
  <c r="E44" i="24" s="1"/>
  <c r="L11" i="24" s="1"/>
  <c r="G42" i="23"/>
  <c r="E42" i="23"/>
  <c r="E44" i="23" s="1"/>
  <c r="L11" i="23" s="1"/>
  <c r="G42" i="22"/>
  <c r="E42" i="22"/>
  <c r="E44" i="22" s="1"/>
  <c r="L11" i="22" s="1"/>
  <c r="G42" i="21"/>
  <c r="E42" i="21"/>
  <c r="E44" i="21" s="1"/>
  <c r="L11" i="21" s="1"/>
  <c r="G42" i="20"/>
  <c r="E42" i="20"/>
  <c r="E44" i="20" s="1"/>
  <c r="L11" i="20" s="1"/>
  <c r="G42" i="19"/>
  <c r="E42" i="19"/>
  <c r="E44" i="19" s="1"/>
  <c r="L11" i="19" s="1"/>
  <c r="G42" i="18"/>
  <c r="E42" i="18"/>
  <c r="E44" i="18" s="1"/>
  <c r="L11" i="18" s="1"/>
  <c r="G42" i="17"/>
  <c r="E42" i="17"/>
  <c r="E44" i="17" s="1"/>
  <c r="L11" i="17" s="1"/>
  <c r="G42" i="16"/>
  <c r="E42" i="16"/>
  <c r="E44" i="16" s="1"/>
  <c r="L11" i="16" s="1"/>
  <c r="G42" i="15"/>
  <c r="E42" i="15"/>
  <c r="E44" i="15" s="1"/>
  <c r="L11" i="15" s="1"/>
  <c r="G42" i="14"/>
  <c r="E42" i="14"/>
  <c r="E44" i="14" s="1"/>
  <c r="L11" i="14" s="1"/>
  <c r="G42" i="13"/>
  <c r="E42" i="13"/>
  <c r="E44" i="13" s="1"/>
  <c r="L11" i="13" s="1"/>
  <c r="G42" i="12"/>
  <c r="E42" i="12"/>
  <c r="E44" i="12" s="1"/>
  <c r="L11" i="12" s="1"/>
  <c r="B9" i="7"/>
  <c r="G6" i="6"/>
  <c r="G42" i="11"/>
  <c r="E42" i="11"/>
  <c r="E44" i="11" s="1"/>
  <c r="L11" i="11" s="1"/>
  <c r="G43" i="9"/>
  <c r="E43" i="9"/>
  <c r="G44" i="9" l="1"/>
  <c r="E44" i="9"/>
  <c r="E46" i="9" s="1"/>
  <c r="G21" i="6"/>
  <c r="K6" i="6"/>
  <c r="K21" i="6" s="1"/>
  <c r="D9" i="7"/>
  <c r="B13" i="7"/>
  <c r="G9" i="7" l="1"/>
  <c r="G13" i="7" s="1"/>
  <c r="F9" i="7"/>
  <c r="F13" i="7" s="1"/>
  <c r="E9" i="7"/>
  <c r="E13" i="7" s="1"/>
  <c r="D13" i="7"/>
  <c r="E7" i="8" l="1"/>
  <c r="N19" i="3"/>
  <c r="E15"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B3" authorId="0" shapeId="0" xr:uid="{00000000-0006-0000-0100-000001000000}">
      <text>
        <r>
          <rPr>
            <sz val="11"/>
            <color theme="1"/>
            <rFont val="Calibri"/>
            <family val="2"/>
            <charset val="1"/>
          </rPr>
          <t>赤色のシートがご記入いただくシートです。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A3" authorId="0" shapeId="0" xr:uid="{00000000-0006-0000-0200-000001000000}">
      <text>
        <r>
          <rPr>
            <sz val="11"/>
            <color theme="1"/>
            <rFont val="Calibri"/>
            <family val="2"/>
            <charset val="1"/>
          </rPr>
          <t>番号がある場合のみ、入力してください。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K5" authorId="0" shapeId="0" xr:uid="{00000000-0006-0000-0500-000001000000}">
      <text>
        <r>
          <rPr>
            <sz val="11"/>
            <color theme="1"/>
            <rFont val="Calibri"/>
            <family val="2"/>
            <charset val="1"/>
          </rPr>
          <t xml:space="preserve">
このシートはすべて他シートから自動転記されます。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5" authorId="0" shapeId="0" xr:uid="{00000000-0006-0000-0600-000001000000}">
      <text>
        <r>
          <rPr>
            <sz val="11"/>
            <color theme="1"/>
            <rFont val="Calibri"/>
            <family val="2"/>
            <charset val="1"/>
          </rPr>
          <t>赤色のシートがご記入いただくシートです。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1" authorId="0" shapeId="0" xr:uid="{00000000-0006-0000-0800-000001000000}">
      <text>
        <r>
          <rPr>
            <sz val="11"/>
            <color theme="1"/>
            <rFont val="Calibri"/>
            <family val="2"/>
            <charset val="1"/>
          </rPr>
          <t>このシートを事業所ごとにコピーし、コピー後のシート名を法人申請総括表B列へ入力してください。</t>
        </r>
      </text>
    </comment>
    <comment ref="B9" authorId="0" shapeId="0" xr:uid="{00000000-0006-0000-0800-000002000000}">
      <text>
        <r>
          <rPr>
            <sz val="11"/>
            <color theme="1"/>
            <rFont val="Calibri"/>
            <family val="2"/>
            <charset val="1"/>
          </rPr>
          <t>実際に実施する事業の内容を簡単に記入してください。</t>
        </r>
      </text>
    </comment>
    <comment ref="C9" authorId="0" shapeId="0" xr:uid="{00000000-0006-0000-0800-000003000000}">
      <text>
        <r>
          <rPr>
            <sz val="11"/>
            <color theme="1"/>
            <rFont val="Calibri"/>
            <family val="2"/>
            <charset val="1"/>
          </rPr>
          <t>事業所が提出する見積書、積算書、契約書案、給与関係資料等の名称を具体的に記入してください。</t>
        </r>
      </text>
    </comment>
    <comment ref="F9" authorId="0" shapeId="0" xr:uid="{00000000-0006-0000-0800-000004000000}">
      <text>
        <r>
          <rPr>
            <sz val="11"/>
            <color theme="1"/>
            <rFont val="Calibri"/>
            <family val="2"/>
            <charset val="1"/>
          </rPr>
          <t>今回の取組に実際に必要となる経費の総額を入力してください。</t>
        </r>
      </text>
    </comment>
    <comment ref="H9" authorId="0" shapeId="0" xr:uid="{00000000-0006-0000-08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 ref="B10" authorId="0" shapeId="0" xr:uid="{00000000-0006-0000-0800-000006000000}">
      <text>
        <r>
          <rPr>
            <sz val="11"/>
            <color theme="1"/>
            <rFont val="Calibri"/>
            <family val="2"/>
            <charset val="1"/>
          </rPr>
          <t>実際に実施する事業の内容を簡単に記入してください。</t>
        </r>
      </text>
    </comment>
    <comment ref="B11" authorId="0" shapeId="0" xr:uid="{00000000-0006-0000-0800-000007000000}">
      <text>
        <r>
          <rPr>
            <sz val="11"/>
            <color theme="1"/>
            <rFont val="Calibri"/>
            <family val="2"/>
            <charset val="1"/>
          </rPr>
          <t>実際に実施する事業の内容を簡単に記入してください。</t>
        </r>
      </text>
    </comment>
    <comment ref="B12" authorId="0" shapeId="0" xr:uid="{00000000-0006-0000-0800-000008000000}">
      <text>
        <r>
          <rPr>
            <sz val="11"/>
            <color theme="1"/>
            <rFont val="Calibri"/>
            <family val="2"/>
            <charset val="1"/>
          </rPr>
          <t>実際に実施する事業の内容を簡単に記入してください。</t>
        </r>
      </text>
    </comment>
    <comment ref="B13" authorId="0" shapeId="0" xr:uid="{00000000-0006-0000-0800-000009000000}">
      <text>
        <r>
          <rPr>
            <sz val="11"/>
            <color theme="1"/>
            <rFont val="Calibri"/>
            <family val="2"/>
            <charset val="1"/>
          </rPr>
          <t>実際に実施する事業の内容を簡単に記入してください。</t>
        </r>
      </text>
    </comment>
    <comment ref="B14" authorId="0" shapeId="0" xr:uid="{00000000-0006-0000-0800-00000A000000}">
      <text>
        <r>
          <rPr>
            <sz val="11"/>
            <color theme="1"/>
            <rFont val="Calibri"/>
            <family val="2"/>
            <charset val="1"/>
          </rPr>
          <t>実際に実施する事業の内容を簡単に記入してください。</t>
        </r>
      </text>
    </comment>
    <comment ref="B15" authorId="0" shapeId="0" xr:uid="{00000000-0006-0000-0800-00000B000000}">
      <text>
        <r>
          <rPr>
            <sz val="11"/>
            <color theme="1"/>
            <rFont val="Calibri"/>
            <family val="2"/>
            <charset val="1"/>
          </rPr>
          <t>実際に実施する事業の内容を簡単に記入してください。</t>
        </r>
      </text>
    </comment>
    <comment ref="B16" authorId="0" shapeId="0" xr:uid="{00000000-0006-0000-0800-00000C000000}">
      <text>
        <r>
          <rPr>
            <sz val="11"/>
            <color theme="1"/>
            <rFont val="Calibri"/>
            <family val="2"/>
            <charset val="1"/>
          </rPr>
          <t>実際に実施する事業の内容を簡単に記入してください。</t>
        </r>
      </text>
    </comment>
    <comment ref="B17" authorId="0" shapeId="0" xr:uid="{00000000-0006-0000-0800-00000D000000}">
      <text>
        <r>
          <rPr>
            <sz val="11"/>
            <color theme="1"/>
            <rFont val="Calibri"/>
            <family val="2"/>
            <charset val="1"/>
          </rPr>
          <t>実際に実施する事業の内容を簡単に記入してください。</t>
        </r>
      </text>
    </comment>
    <comment ref="B18" authorId="0" shapeId="0" xr:uid="{00000000-0006-0000-0800-00000E000000}">
      <text>
        <r>
          <rPr>
            <sz val="11"/>
            <color theme="1"/>
            <rFont val="Calibri"/>
            <family val="2"/>
            <charset val="1"/>
          </rPr>
          <t>実際に実施する事業の内容を簡単に記入してください。</t>
        </r>
      </text>
    </comment>
    <comment ref="B19" authorId="0" shapeId="0" xr:uid="{00000000-0006-0000-0800-00000F000000}">
      <text>
        <r>
          <rPr>
            <sz val="11"/>
            <color theme="1"/>
            <rFont val="Calibri"/>
            <family val="2"/>
            <charset val="1"/>
          </rPr>
          <t>実際に実施する事業の内容を簡単に記入してください。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B10" authorId="0" shapeId="0" xr:uid="{00000000-0006-0000-0A00-000001000000}">
      <text>
        <r>
          <rPr>
            <sz val="11"/>
            <color theme="1"/>
            <rFont val="Calibri"/>
            <family val="2"/>
            <charset val="1"/>
          </rPr>
          <t>実際に実施する事業の内容を簡単に記入してください。</t>
        </r>
      </text>
    </comment>
    <comment ref="C10" authorId="0" shapeId="0" xr:uid="{00000000-0006-0000-0A00-000002000000}">
      <text>
        <r>
          <rPr>
            <sz val="11"/>
            <color theme="1"/>
            <rFont val="Calibri"/>
            <family val="2"/>
            <charset val="1"/>
          </rPr>
          <t>提出する見積書、積算書、契約書案、給与関係資料等の名称を具体的に記入してください。</t>
        </r>
      </text>
    </comment>
    <comment ref="F10" authorId="0" shapeId="0" xr:uid="{00000000-0006-0000-0A00-000003000000}">
      <text>
        <r>
          <rPr>
            <sz val="11"/>
            <color theme="1"/>
            <rFont val="Calibri"/>
            <family val="2"/>
            <charset val="1"/>
          </rPr>
          <t>今回の取組に実際に必要となる経費の総額を入力してください。</t>
        </r>
      </text>
    </comment>
    <comment ref="H10" authorId="0" shapeId="0" xr:uid="{00000000-0006-0000-0A00-000004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 ref="A23" authorId="0" shapeId="0" xr:uid="{00000000-0006-0000-0A00-000005000000}">
      <text>
        <r>
          <rPr>
            <sz val="11"/>
            <color theme="1"/>
            <rFont val="Calibri"/>
            <family val="2"/>
            <charset val="1"/>
          </rPr>
          <t>人数が多い場合は、一つの行にまとめて記載いただいても構いません。</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B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0B00-000002000000}">
      <text>
        <r>
          <rPr>
            <sz val="11"/>
            <color theme="1"/>
            <rFont val="Calibri"/>
            <family val="2"/>
            <charset val="1"/>
          </rPr>
          <t>実際に実施する事業の内容を簡単に記入してください。</t>
        </r>
      </text>
    </comment>
    <comment ref="C10" authorId="0" shapeId="0" xr:uid="{00000000-0006-0000-0B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B00-000004000000}">
      <text>
        <r>
          <rPr>
            <sz val="11"/>
            <color theme="1"/>
            <rFont val="Calibri"/>
            <family val="2"/>
            <charset val="1"/>
          </rPr>
          <t>今回の取組に実際に必要となる経費の総額を入力してください。</t>
        </r>
      </text>
    </comment>
    <comment ref="H10" authorId="0" shapeId="0" xr:uid="{00000000-0006-0000-0B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C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0C00-000002000000}">
      <text>
        <r>
          <rPr>
            <sz val="11"/>
            <color theme="1"/>
            <rFont val="Calibri"/>
            <family val="2"/>
            <charset val="1"/>
          </rPr>
          <t>実際に実施する事業の内容を簡単に記入してください。</t>
        </r>
      </text>
    </comment>
    <comment ref="C10" authorId="0" shapeId="0" xr:uid="{00000000-0006-0000-0C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C00-000004000000}">
      <text>
        <r>
          <rPr>
            <sz val="11"/>
            <color theme="1"/>
            <rFont val="Calibri"/>
            <family val="2"/>
            <charset val="1"/>
          </rPr>
          <t>今回の取組に実際に必要となる経費の総額を入力してください。</t>
        </r>
      </text>
    </comment>
    <comment ref="H10" authorId="0" shapeId="0" xr:uid="{00000000-0006-0000-0C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D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0D00-000002000000}">
      <text>
        <r>
          <rPr>
            <sz val="11"/>
            <color theme="1"/>
            <rFont val="Calibri"/>
            <family val="2"/>
            <charset val="1"/>
          </rPr>
          <t>実際に実施する事業の内容を簡単に記入してください。</t>
        </r>
      </text>
    </comment>
    <comment ref="C10" authorId="0" shapeId="0" xr:uid="{00000000-0006-0000-0D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D00-000004000000}">
      <text>
        <r>
          <rPr>
            <sz val="11"/>
            <color theme="1"/>
            <rFont val="Calibri"/>
            <family val="2"/>
            <charset val="1"/>
          </rPr>
          <t>今回の取組に実際に必要となる経費の総額を入力してください。</t>
        </r>
      </text>
    </comment>
    <comment ref="H10" authorId="0" shapeId="0" xr:uid="{00000000-0006-0000-0D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E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0E00-000002000000}">
      <text>
        <r>
          <rPr>
            <sz val="11"/>
            <color theme="1"/>
            <rFont val="Calibri"/>
            <family val="2"/>
            <charset val="1"/>
          </rPr>
          <t>実際に実施する事業の内容を簡単に記入してください。</t>
        </r>
      </text>
    </comment>
    <comment ref="C10" authorId="0" shapeId="0" xr:uid="{00000000-0006-0000-0E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E00-000004000000}">
      <text>
        <r>
          <rPr>
            <sz val="11"/>
            <color theme="1"/>
            <rFont val="Calibri"/>
            <family val="2"/>
            <charset val="1"/>
          </rPr>
          <t>今回の取組に実際に必要となる経費の総額を入力してください。</t>
        </r>
      </text>
    </comment>
    <comment ref="H10" authorId="0" shapeId="0" xr:uid="{00000000-0006-0000-0E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0F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0F00-000002000000}">
      <text>
        <r>
          <rPr>
            <sz val="11"/>
            <color theme="1"/>
            <rFont val="Calibri"/>
            <family val="2"/>
            <charset val="1"/>
          </rPr>
          <t>実際に実施する事業の内容を簡単に記入してください。</t>
        </r>
      </text>
    </comment>
    <comment ref="C10" authorId="0" shapeId="0" xr:uid="{00000000-0006-0000-0F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0F00-000004000000}">
      <text>
        <r>
          <rPr>
            <sz val="11"/>
            <color theme="1"/>
            <rFont val="Calibri"/>
            <family val="2"/>
            <charset val="1"/>
          </rPr>
          <t>今回の取組に実際に必要となる経費の総額を入力してください。</t>
        </r>
      </text>
    </comment>
    <comment ref="H10" authorId="0" shapeId="0" xr:uid="{00000000-0006-0000-0F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0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1000-000002000000}">
      <text>
        <r>
          <rPr>
            <sz val="11"/>
            <color theme="1"/>
            <rFont val="Calibri"/>
            <family val="2"/>
            <charset val="1"/>
          </rPr>
          <t>実際に実施する事業の内容を簡単に記入してください。</t>
        </r>
      </text>
    </comment>
    <comment ref="C10" authorId="0" shapeId="0" xr:uid="{00000000-0006-0000-10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000-000004000000}">
      <text>
        <r>
          <rPr>
            <sz val="11"/>
            <color theme="1"/>
            <rFont val="Calibri"/>
            <family val="2"/>
            <charset val="1"/>
          </rPr>
          <t>今回の取組に実際に必要となる経費の総額を入力してください。</t>
        </r>
      </text>
    </comment>
    <comment ref="H10" authorId="0" shapeId="0" xr:uid="{00000000-0006-0000-10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1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1100-000002000000}">
      <text>
        <r>
          <rPr>
            <sz val="11"/>
            <color theme="1"/>
            <rFont val="Calibri"/>
            <family val="2"/>
            <charset val="1"/>
          </rPr>
          <t>実際に実施する事業の内容を簡単に記入してください。</t>
        </r>
      </text>
    </comment>
    <comment ref="C10" authorId="0" shapeId="0" xr:uid="{00000000-0006-0000-11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100-000004000000}">
      <text>
        <r>
          <rPr>
            <sz val="11"/>
            <color theme="1"/>
            <rFont val="Calibri"/>
            <family val="2"/>
            <charset val="1"/>
          </rPr>
          <t>今回の取組に実際に必要となる経費の総額を入力してください。</t>
        </r>
      </text>
    </comment>
    <comment ref="H10" authorId="0" shapeId="0" xr:uid="{00000000-0006-0000-11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2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1200-000002000000}">
      <text>
        <r>
          <rPr>
            <sz val="11"/>
            <color theme="1"/>
            <rFont val="Calibri"/>
            <family val="2"/>
            <charset val="1"/>
          </rPr>
          <t>実際に実施する事業の内容を簡単に記入してください。</t>
        </r>
      </text>
    </comment>
    <comment ref="C10" authorId="0" shapeId="0" xr:uid="{00000000-0006-0000-12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200-000004000000}">
      <text>
        <r>
          <rPr>
            <sz val="11"/>
            <color theme="1"/>
            <rFont val="Calibri"/>
            <family val="2"/>
            <charset val="1"/>
          </rPr>
          <t>今回の取組に実際に必要となる経費の総額を入力してください。</t>
        </r>
      </text>
    </comment>
    <comment ref="H10" authorId="0" shapeId="0" xr:uid="{00000000-0006-0000-12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3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1300-000002000000}">
      <text>
        <r>
          <rPr>
            <sz val="11"/>
            <color theme="1"/>
            <rFont val="Calibri"/>
            <family val="2"/>
            <charset val="1"/>
          </rPr>
          <t>実際に実施する事業の内容を簡単に記入してください。</t>
        </r>
      </text>
    </comment>
    <comment ref="C10" authorId="0" shapeId="0" xr:uid="{00000000-0006-0000-13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300-000004000000}">
      <text>
        <r>
          <rPr>
            <sz val="11"/>
            <color theme="1"/>
            <rFont val="Calibri"/>
            <family val="2"/>
            <charset val="1"/>
          </rPr>
          <t>今回の取組に実際に必要となる経費の総額を入力してください。</t>
        </r>
      </text>
    </comment>
    <comment ref="H10" authorId="0" shapeId="0" xr:uid="{00000000-0006-0000-13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4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1400-000002000000}">
      <text>
        <r>
          <rPr>
            <sz val="11"/>
            <color theme="1"/>
            <rFont val="Calibri"/>
            <family val="2"/>
            <charset val="1"/>
          </rPr>
          <t>実際に実施する事業の内容を簡単に記入してください。</t>
        </r>
      </text>
    </comment>
    <comment ref="C10" authorId="0" shapeId="0" xr:uid="{00000000-0006-0000-14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400-000004000000}">
      <text>
        <r>
          <rPr>
            <sz val="11"/>
            <color theme="1"/>
            <rFont val="Calibri"/>
            <family val="2"/>
            <charset val="1"/>
          </rPr>
          <t>今回の取組に実際に必要となる経費の総額を入力してください。</t>
        </r>
      </text>
    </comment>
    <comment ref="H10" authorId="0" shapeId="0" xr:uid="{00000000-0006-0000-14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5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1500-000002000000}">
      <text>
        <r>
          <rPr>
            <sz val="11"/>
            <color theme="1"/>
            <rFont val="Calibri"/>
            <family val="2"/>
            <charset val="1"/>
          </rPr>
          <t>実際に実施する事業の内容を簡単に記入してください。</t>
        </r>
      </text>
    </comment>
    <comment ref="C10" authorId="0" shapeId="0" xr:uid="{00000000-0006-0000-15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500-000004000000}">
      <text>
        <r>
          <rPr>
            <sz val="11"/>
            <color theme="1"/>
            <rFont val="Calibri"/>
            <family val="2"/>
            <charset val="1"/>
          </rPr>
          <t>今回の取組に実際に必要となる経費の総額を入力してください。</t>
        </r>
      </text>
    </comment>
    <comment ref="H10" authorId="0" shapeId="0" xr:uid="{00000000-0006-0000-15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6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1600-000002000000}">
      <text>
        <r>
          <rPr>
            <sz val="11"/>
            <color theme="1"/>
            <rFont val="Calibri"/>
            <family val="2"/>
            <charset val="1"/>
          </rPr>
          <t>実際に実施する事業の内容を簡単に記入してください。</t>
        </r>
      </text>
    </comment>
    <comment ref="C10" authorId="0" shapeId="0" xr:uid="{00000000-0006-0000-16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600-000004000000}">
      <text>
        <r>
          <rPr>
            <sz val="11"/>
            <color theme="1"/>
            <rFont val="Calibri"/>
            <family val="2"/>
            <charset val="1"/>
          </rPr>
          <t>今回の取組に実際に必要となる経費の総額を入力してください。</t>
        </r>
      </text>
    </comment>
    <comment ref="H10" authorId="0" shapeId="0" xr:uid="{00000000-0006-0000-16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7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1700-000002000000}">
      <text>
        <r>
          <rPr>
            <sz val="11"/>
            <color theme="1"/>
            <rFont val="Calibri"/>
            <family val="2"/>
            <charset val="1"/>
          </rPr>
          <t>実際に実施する事業の内容を簡単に記入してください。</t>
        </r>
      </text>
    </comment>
    <comment ref="C10" authorId="0" shapeId="0" xr:uid="{00000000-0006-0000-17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700-000004000000}">
      <text>
        <r>
          <rPr>
            <sz val="11"/>
            <color theme="1"/>
            <rFont val="Calibri"/>
            <family val="2"/>
            <charset val="1"/>
          </rPr>
          <t>今回の取組に実際に必要となる経費の総額を入力してください。</t>
        </r>
      </text>
    </comment>
    <comment ref="H10" authorId="0" shapeId="0" xr:uid="{00000000-0006-0000-17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2" authorId="0" shapeId="0" xr:uid="{00000000-0006-0000-1800-000001000000}">
      <text>
        <r>
          <rPr>
            <sz val="11"/>
            <color theme="1"/>
            <rFont val="Calibri"/>
            <family val="2"/>
            <charset val="1"/>
          </rPr>
          <t>このシートを事業所ごとにコピーし、コピー後のシート名を法人申請総括表B列へ入力してください。</t>
        </r>
      </text>
    </comment>
    <comment ref="B10" authorId="0" shapeId="0" xr:uid="{00000000-0006-0000-1800-000002000000}">
      <text>
        <r>
          <rPr>
            <sz val="11"/>
            <color theme="1"/>
            <rFont val="Calibri"/>
            <family val="2"/>
            <charset val="1"/>
          </rPr>
          <t>実際に実施する事業の内容を簡単に記入してください。</t>
        </r>
      </text>
    </comment>
    <comment ref="C10" authorId="0" shapeId="0" xr:uid="{00000000-0006-0000-1800-000003000000}">
      <text>
        <r>
          <rPr>
            <sz val="11"/>
            <color theme="1"/>
            <rFont val="Calibri"/>
            <family val="2"/>
            <charset val="1"/>
          </rPr>
          <t>事業所が提出する見積書、積算書、契約書案、給与関係資料等の名称を具体的に記入してください。</t>
        </r>
      </text>
    </comment>
    <comment ref="F10" authorId="0" shapeId="0" xr:uid="{00000000-0006-0000-1800-000004000000}">
      <text>
        <r>
          <rPr>
            <sz val="11"/>
            <color theme="1"/>
            <rFont val="Calibri"/>
            <family val="2"/>
            <charset val="1"/>
          </rPr>
          <t>今回の取組に実際に必要となる経費の総額を入力してください。</t>
        </r>
      </text>
    </comment>
    <comment ref="H10" authorId="0" shapeId="0" xr:uid="{00000000-0006-0000-1800-000005000000}">
      <text>
        <r>
          <rPr>
            <sz val="11"/>
            <color theme="1"/>
            <rFont val="Calibri"/>
            <family val="2"/>
            <charset val="1"/>
          </rPr>
          <t>【H欄「補助金申請金額」の自動計算】
各行のG欄に表示された補助対象基礎額をもとに、H欄の補助金申請金額を自動計算します。基準額は、（1）アと（1）イを合わせて1事業所30万円、（2）アは15万円、（2）ウは10万円、（3）アは40万円、（3）イは30万円です。同行訪問は、30分未満が1回2,500円（中山間地域等・離島等地域は3,500円）、30分以上が1回4,000円（同地域は5,000円）で、ケアマネジャー1人につき30回までを基準とします。
補助メニューと同行訪問を合わせた補助対象額が1事業所50万円以下の場合は、G欄の金額をH欄にそのまま表示します。50万円を超える場合は、各取組の補助対象基礎額が全体に占める割合に応じて50万円を按分し、その按分後の金額をH欄に表示します。各明細では千円未満を切り捨てず、最後の申請額合計でのみ千円未満を切り捨てます。</t>
        </r>
      </text>
    </comment>
  </commentList>
</comments>
</file>

<file path=xl/sharedStrings.xml><?xml version="1.0" encoding="utf-8"?>
<sst xmlns="http://schemas.openxmlformats.org/spreadsheetml/2006/main" count="975" uniqueCount="279">
  <si>
    <t>地域のケアマネジメント提供体制確保支援事業
法人一括申請様式　入力手順</t>
  </si>
  <si>
    <t>順番</t>
  </si>
  <si>
    <t>シート名</t>
  </si>
  <si>
    <t>主な入力・確認内容</t>
  </si>
  <si>
    <t>ポイント</t>
  </si>
  <si>
    <t>1</t>
  </si>
  <si>
    <t>法人基本情報</t>
  </si>
  <si>
    <t>法人名、郵便番号、法人所在地、代表者の職・氏名、担当者情報、申請日などを入力します。</t>
  </si>
  <si>
    <t>最初に入力してください。ここで入力した法人情報は、ほかの様式へ自動転記されます。</t>
  </si>
  <si>
    <t>2</t>
  </si>
  <si>
    <t>振込口座登録記入票（様式第5号）</t>
  </si>
  <si>
    <t>金融機関、支店名、口座種別、口座番号、口座名義などを入力します。</t>
  </si>
  <si>
    <t>口座名義は、通帳等の表記と一致しているか確認してください。</t>
  </si>
  <si>
    <t>3</t>
  </si>
  <si>
    <t>事業所計画（様式第1号）</t>
  </si>
  <si>
    <t>事業所ごとに、基本情報、補助メニュー、取組内容、実施期間、経費、同行訪問等を入力します。</t>
  </si>
  <si>
    <t>事業所計画は1～15まで使用できます。15事業所を超える場合は、県へご連絡ください。</t>
  </si>
  <si>
    <t>4</t>
  </si>
  <si>
    <t>法人申請総括表</t>
  </si>
  <si>
    <t>各事業所計画の内容と申請金額が、事業所別・補助メニュー別に転記されていることを確認します。</t>
  </si>
  <si>
    <t>原則として自動転記です。事業所名、サービス種別、メニュー別金額、申請額を確認してください。</t>
  </si>
  <si>
    <t>5</t>
  </si>
  <si>
    <t>所要額調書（様式第2号）</t>
  </si>
  <si>
    <t>各事業所計画の実際経費と申請金額が集計されます。必要に応じて「寄付金・その他」を入力します。</t>
  </si>
  <si>
    <t>事業所計画からすべて自動転記されます。計算結果を確認してください。</t>
  </si>
  <si>
    <t>6</t>
  </si>
  <si>
    <t>収支予算書（見込書）（様式第3号）</t>
  </si>
  <si>
    <t>補助金収入、自己資金、補助メニュー別の支出額、法人名、代表者職・氏名などを確認します。</t>
  </si>
  <si>
    <t>自動転記された金額と、収入・支出の合計が一致しているか確認してください。</t>
  </si>
  <si>
    <t>7</t>
  </si>
  <si>
    <t>暴力団排除に関する誓約書（様式第4号）</t>
  </si>
  <si>
    <t>日付、住所、法人名、代表者職・氏名が正しく転記されていることを確認します。</t>
  </si>
  <si>
    <t>誓約内容を確認したうえで、提出してください。</t>
  </si>
  <si>
    <t>8</t>
  </si>
  <si>
    <t>交付申請書（要綱第1号様式）</t>
  </si>
  <si>
    <t>申請日、住所、名称、代表者の職・氏名、申請額を最終確認します。</t>
  </si>
  <si>
    <t>最後に確認するシートです。所要額調書の補助所要額合計と申請額が一致しているか確認してください。</t>
  </si>
  <si>
    <t>提出前の最終確認</t>
  </si>
  <si>
    <t>□</t>
  </si>
  <si>
    <t>法人名、住所、代表者の職・氏名、申請日が各様式で一致しているか</t>
  </si>
  <si>
    <t>事業所計画1～15のうち、使用するシートに必要事項が入力されているか</t>
  </si>
  <si>
    <t>法人申請総括表と所要額調書に、各事業所の金額が正しく反映されているか</t>
  </si>
  <si>
    <t>所要額調書の補助所要額合計と交付申請書の申請額が一致しているか</t>
  </si>
  <si>
    <t>振込口座情報と添付する通帳等の内容が一致しているか</t>
  </si>
  <si>
    <t>※ この手順シートは案内用です。申請内容や添付書類に不明点がある場合、または事業所数が15を超える場合は、県へお問い合わせください。</t>
  </si>
  <si>
    <t>法人名</t>
  </si>
  <si>
    <t>郵便番号</t>
  </si>
  <si>
    <t>法人所在地</t>
  </si>
  <si>
    <t>代表者の職</t>
  </si>
  <si>
    <t>代表者氏名</t>
  </si>
  <si>
    <t>担当者氏名</t>
  </si>
  <si>
    <t>所属・役職</t>
  </si>
  <si>
    <t>電話番号</t>
  </si>
  <si>
    <t>メールアドレス</t>
  </si>
  <si>
    <t>申請日（和暦）</t>
  </si>
  <si>
    <t>第１号様式</t>
  </si>
  <si>
    <t>番　　　　　号</t>
  </si>
  <si>
    <t>令和</t>
  </si>
  <si>
    <t>年</t>
  </si>
  <si>
    <t>月</t>
  </si>
  <si>
    <t>日</t>
  </si>
  <si>
    <t>新潟県知事</t>
  </si>
  <si>
    <t>花角　英世</t>
  </si>
  <si>
    <t>様</t>
  </si>
  <si>
    <t>補助事業者</t>
  </si>
  <si>
    <t>住所</t>
  </si>
  <si>
    <t>名称</t>
  </si>
  <si>
    <t>代表者の職、氏名</t>
  </si>
  <si>
    <t>　標記補助金を下記のとおり交付されるよう、新潟県補助金等交付規則第３条第１項の規定により、関係書類を添えて申請します。</t>
  </si>
  <si>
    <t>記</t>
  </si>
  <si>
    <t>申請額</t>
  </si>
  <si>
    <t>金</t>
  </si>
  <si>
    <t>円</t>
  </si>
  <si>
    <t>添付書類</t>
  </si>
  <si>
    <t>（注）所要額調書、事業計画書、歳入歳出予算（見込）書抄本その他の添付
　　　書類は、その都度別に定める。</t>
  </si>
  <si>
    <t>　</t>
  </si>
  <si>
    <t>様式第４号</t>
  </si>
  <si>
    <t>暴力団排除に関する誓約書</t>
  </si>
  <si>
    <t>　私は、下記の事項について誓約します。</t>
  </si>
  <si>
    <t>　なお、県が必要な場合には、新潟県警察本部に照会することについて承諾します。</t>
  </si>
  <si>
    <t>　また、照会で確認された情報は、今後、私が、新潟県と行う他の契約における確認に利用する</t>
  </si>
  <si>
    <t>ことに同意します。</t>
  </si>
  <si>
    <t>　自己又は自己の役員等は、次の各号のいずれにも該当しません。</t>
  </si>
  <si>
    <t>(1)</t>
  </si>
  <si>
    <t>暴力団（暴力団員による不当な行為の防止等に関する法律（平成３年法律第77号）</t>
  </si>
  <si>
    <t>第２条第２号に規定する暴力団をいう。以下同じ。）</t>
  </si>
  <si>
    <t>(2)</t>
  </si>
  <si>
    <t>暴力団員（同法第２条第６号に規定する暴力団員をいう。以下同じ。）</t>
  </si>
  <si>
    <t>(3)</t>
  </si>
  <si>
    <t>暴力団員が役員となっている事業者</t>
  </si>
  <si>
    <t>(4)</t>
  </si>
  <si>
    <t>暴力団員であることを知りながら、その者を雇用・使用している者</t>
  </si>
  <si>
    <t>(5)</t>
  </si>
  <si>
    <t>暴力団員であることを知りながら、その者と下請契約又は資材、原材料の購入契約等を</t>
  </si>
  <si>
    <t>締結している者</t>
  </si>
  <si>
    <t>(6)</t>
  </si>
  <si>
    <t>暴力団又は暴力団員に経済上の利益又は便宜を供与している者</t>
  </si>
  <si>
    <t>(7)</t>
  </si>
  <si>
    <t>暴力団又は暴力団員と社会通念上ふさわしくない交際を有するなど社会的に非難される</t>
  </si>
  <si>
    <t>関係を有している者</t>
  </si>
  <si>
    <t>(8)</t>
  </si>
  <si>
    <t>暴力団又は暴力団員であることを知りながらこれらを利用している者</t>
  </si>
  <si>
    <t>　1の(1)から(8)までに掲げる者が、その経営に実質的に関与している法人その他の団体又は</t>
  </si>
  <si>
    <t>個人ではありません。</t>
  </si>
  <si>
    <t>　日</t>
  </si>
  <si>
    <t>代表者職・氏名</t>
  </si>
  <si>
    <t>様式第５号</t>
  </si>
  <si>
    <t>　補助金振込口座登録記入票</t>
  </si>
  <si>
    <t>金融機関</t>
  </si>
  <si>
    <t>支店名</t>
  </si>
  <si>
    <t>口座種別</t>
  </si>
  <si>
    <t>口座番号</t>
  </si>
  <si>
    <t>口座名義（漢字）</t>
  </si>
  <si>
    <t>口座名義（半角カタカナ）</t>
  </si>
  <si>
    <t>電子メール</t>
  </si>
  <si>
    <t>（1）ア　中山間地域等・離島等地域における採用活動の支援</t>
  </si>
  <si>
    <t>（1）イ　潜在ケアマネジャー等の再就業支援</t>
  </si>
  <si>
    <t>（2）ア　事業所内のタスクシフト支援</t>
  </si>
  <si>
    <t>（2）イ　同行訪問（複数名訪問）</t>
  </si>
  <si>
    <t>（2）ウ　安全確保・ハラスメント対策等の業務負担軽減支援</t>
  </si>
  <si>
    <t>（3）ア　経営改善の支援</t>
  </si>
  <si>
    <t>（3）イ　利用者・ケアマネジャー等の確保のための広報活動支援</t>
  </si>
  <si>
    <t>No</t>
  </si>
  <si>
    <t>事業所名</t>
  </si>
  <si>
    <t>サービス種別</t>
  </si>
  <si>
    <t>１（ア）
採用活動</t>
  </si>
  <si>
    <t>１（イ）
潜在ケアマネ</t>
  </si>
  <si>
    <t>２（ア）
タスクシフト</t>
  </si>
  <si>
    <t>２（イ）
同行訪問</t>
  </si>
  <si>
    <t>２（ウ）
安全確保等</t>
  </si>
  <si>
    <t>３（ア）
経営改善</t>
  </si>
  <si>
    <t>３（イ）
広報活動</t>
  </si>
  <si>
    <t>法人合計</t>
  </si>
  <si>
    <t>様式第2号</t>
  </si>
  <si>
    <t>　令和8年度 地域のケアマネジメント提供体制確保支援事業　所要額調書</t>
  </si>
  <si>
    <t>補助メニュー</t>
  </si>
  <si>
    <t>総合事業費
A</t>
  </si>
  <si>
    <t>寄付金・その他
B</t>
  </si>
  <si>
    <t>差引額
（A-B）
C</t>
  </si>
  <si>
    <t>対象経費支出額
D</t>
  </si>
  <si>
    <t>補助対象額
E</t>
  </si>
  <si>
    <t>補助所要額
F</t>
  </si>
  <si>
    <t>（1）ア 中山間地域等・離島等地域における採用活
        動の支援</t>
  </si>
  <si>
    <t>（1）イ 潜在介護支援専門員等の再就業支援</t>
  </si>
  <si>
    <t>（2）ア 事業所内のタスクシフト支援</t>
  </si>
  <si>
    <t xml:space="preserve"> (2)イ 同行訪問（複数名訪問）</t>
  </si>
  <si>
    <t>（2）ウ 安全確保・ハラスメント対策等の業務負担    
        軽減支援</t>
  </si>
  <si>
    <t>（3）ア 経営改善の支援</t>
  </si>
  <si>
    <t>（3）イ 利用者・介護支援専門員等の確保のための  
        広報活動支援</t>
  </si>
  <si>
    <t>合計</t>
  </si>
  <si>
    <t>※「寄付金・その他」のみ入力してください。その他の項目は、各事業所計画及び法人申請総括表から自動転記・自動計算されます。</t>
  </si>
  <si>
    <t>様式第３号</t>
  </si>
  <si>
    <t>令和８年度　新潟県地域のケアマネジメント提供体制確保支援事業　収支予算書（見込書）の抄本</t>
  </si>
  <si>
    <t>１　収入</t>
  </si>
  <si>
    <t>科　　目</t>
  </si>
  <si>
    <t>予算（見込）額</t>
  </si>
  <si>
    <t>摘　　要</t>
  </si>
  <si>
    <t>地域のケアマネジメント提供体制確保支援事業補助金</t>
  </si>
  <si>
    <t>　自己資金</t>
  </si>
  <si>
    <t>合　　計</t>
  </si>
  <si>
    <t>２　支出</t>
  </si>
  <si>
    <t>中山間地域等・離島等地域における採用活動に要する費用</t>
  </si>
  <si>
    <t>潜在介護支援専門員の復職等に要する経費</t>
  </si>
  <si>
    <t>事務的な業務のタスクシフトに要する経費</t>
  </si>
  <si>
    <t>ケアマネージャーの同行訪問に要する経費</t>
  </si>
  <si>
    <t>ケアマネージャーの安全確保に要する経費</t>
  </si>
  <si>
    <t>経営改善に要する費用</t>
  </si>
  <si>
    <t>利用者や介護支援専門員等確保のための広報活動に要する費用</t>
  </si>
  <si>
    <t>上記のとおり原本と相違ないことを証明します。</t>
  </si>
  <si>
    <t>地域のケアマネジメント提供体制確保支援事業　事業所別申請内容</t>
  </si>
  <si>
    <t>事業所番号</t>
  </si>
  <si>
    <t>1　補助メニュー別申請内容</t>
  </si>
  <si>
    <t>A　補助メニュー（選択）</t>
  </si>
  <si>
    <t>B　補助メニューの内容（自由記入）</t>
  </si>
  <si>
    <t>C　提出する根拠資料（自由記入）</t>
  </si>
  <si>
    <t>D　事業実施開始日</t>
  </si>
  <si>
    <t>E　事業実施終了日</t>
  </si>
  <si>
    <t>F　実際にかかる経費</t>
  </si>
  <si>
    <t>G　補助対象基礎額（基準額適用後）</t>
  </si>
  <si>
    <t>H　補助金申請金額（自動計算)</t>
  </si>
  <si>
    <t>基準額超過の確認</t>
  </si>
  <si>
    <t>補助対象基礎額</t>
  </si>
  <si>
    <t>積算書</t>
  </si>
  <si>
    <t>小計</t>
  </si>
  <si>
    <t>※B欄には取組内容を具体的に記載し、C欄には事業所が提出する根拠資料名を自由記入してください。D・E欄には事業の開始日と終了日を入力してください。G欄には実際にかかる経費とメニュー別基準額の低い方を表示し、H欄には事業所全体が50万円を超える場合の按分後金額を表示します。各明細では千円未満の切捨てを行いません。</t>
  </si>
  <si>
    <t>2　同行訪問（複数名訪問）の計算</t>
  </si>
  <si>
    <t>A　同行訪問の種類（選択）</t>
  </si>
  <si>
    <t>B　回数</t>
  </si>
  <si>
    <t>C　同行する介護支援専門員等の氏名</t>
  </si>
  <si>
    <t>D　基準額×回数（自動計算）</t>
  </si>
  <si>
    <t>E　補助金申請金額（自動計算）</t>
  </si>
  <si>
    <t>① 30分以上（中山間地域等・離島等地域以外）4,000円／回</t>
  </si>
  <si>
    <t>③ 30分以上（中山間地域等・離島等地域）5,000円／回</t>
  </si>
  <si>
    <t>【同行訪問の単価】
① 中山間地域等・離島等地域以外：30分以上 4,000円／回　② 同地域以外：30分未満 2,500円／回
③ 中山間地域等・離島等地域：30分以上 5,000円／回　④ 同地域：30分未満 3,500円／回
D欄は選択した区分の単価×回数、E欄は事業所全体の額に応じた按分後の申請額を自動計算します。各明細では千円未満の切捨てを行いません。</t>
  </si>
  <si>
    <t>3　事業所申請額の確認</t>
  </si>
  <si>
    <t>補助メニュー申請額小計</t>
  </si>
  <si>
    <t>同行訪問申請額小計</t>
  </si>
  <si>
    <t>按分後合計額</t>
  </si>
  <si>
    <t>1事業所当たり上限額</t>
  </si>
  <si>
    <t>申請希望額合計（千円未満切捨て）</t>
  </si>
  <si>
    <t>【自動計算の考え方】
・G欄は、実際にかかる経費とメニュー別基準額の低い方を補助対象基礎額として表示します。
・H欄は、補助対象基礎額の合計が50万円を超える場合に、その割合で按分した金額を表示します。
・同行訪問は、区分別単価×回数を補助対象基礎額とし、E欄に按分後金額を表示します。
・各明細では千円未満を切り捨てず、最後の「申請希望額合計」でのみ千円未満を切り捨て、かつ50万円を上限とします。</t>
  </si>
  <si>
    <t>見積書</t>
  </si>
  <si>
    <t>居宅介護支援</t>
  </si>
  <si>
    <t>中山間地域等・離島等地域</t>
  </si>
  <si>
    <t>メニュー</t>
  </si>
  <si>
    <t>基準額</t>
  </si>
  <si>
    <t>② 30分未満（中山間地域等・離島等地域以外）2,500円／回</t>
  </si>
  <si>
    <t>介護予防支援</t>
  </si>
  <si>
    <t>中山間地域等・離島等地域以外</t>
  </si>
  <si>
    <t>給与規定</t>
  </si>
  <si>
    <t>介護予防ケアマネジメント</t>
  </si>
  <si>
    <t>雇用契約書（案）</t>
  </si>
  <si>
    <t>④ 30分未満（中山間地域等・離島等地域）3,500円／回</t>
  </si>
  <si>
    <t>特定施設入居者生活介護</t>
  </si>
  <si>
    <t>賃金台帳・給与明細</t>
  </si>
  <si>
    <t>介護予防特定施設入居者生活介護</t>
  </si>
  <si>
    <t>業務委託仕様書</t>
  </si>
  <si>
    <t>小規模多機能型居宅介護</t>
  </si>
  <si>
    <t>業務委託契約書（案）</t>
  </si>
  <si>
    <t>介護予防小規模多機能型居宅介護</t>
  </si>
  <si>
    <t>研修案内・受講料資料</t>
  </si>
  <si>
    <t>看護小規模多機能型居宅介護</t>
  </si>
  <si>
    <t>旅費計算書</t>
  </si>
  <si>
    <t>地域密着型特定施設入居者生活介護</t>
  </si>
  <si>
    <t>交通経路・運賃表</t>
  </si>
  <si>
    <t>認知症対応型共同生活介護</t>
  </si>
  <si>
    <t>製品カタログ・仕様書</t>
  </si>
  <si>
    <t>介護予防認知症対応型共同生活介護</t>
  </si>
  <si>
    <t>ホームページ改修仕様書</t>
  </si>
  <si>
    <t>地域密着型介護老人福祉施設</t>
  </si>
  <si>
    <t>デザイン案・印刷仕様書</t>
  </si>
  <si>
    <t>介護老人福祉施設</t>
  </si>
  <si>
    <t>実施計画書</t>
  </si>
  <si>
    <t>介護老人保健施設</t>
  </si>
  <si>
    <t>請求書・領収書</t>
  </si>
  <si>
    <t>介護医療院</t>
  </si>
  <si>
    <t>その他</t>
  </si>
  <si>
    <t>様式第１号の1</t>
  </si>
  <si>
    <t>地域のケアマネジメント提供体制確保支援事業　事業所計画書1</t>
  </si>
  <si>
    <t>集計用（自動）</t>
  </si>
  <si>
    <t>実際経費</t>
  </si>
  <si>
    <t>申請金額</t>
  </si>
  <si>
    <t>事業所住所</t>
  </si>
  <si>
    <t>H　補助金申請金額（自動計算）</t>
  </si>
  <si>
    <t>同行訪問</t>
  </si>
  <si>
    <t>最終申請額</t>
  </si>
  <si>
    <t>C　介護支援専門員の氏名
（複数可）</t>
  </si>
  <si>
    <t>申請額合計（千円未満切捨て）</t>
  </si>
  <si>
    <t>様式第１号の2</t>
  </si>
  <si>
    <t>地域のケアマネジメント提供体制確保支援事業　事業所計画書2</t>
  </si>
  <si>
    <t>様式第１号の3</t>
  </si>
  <si>
    <t>地域のケアマネジメント提供体制確保支援事業　事業所計画書3</t>
  </si>
  <si>
    <t>様式第１号の4</t>
  </si>
  <si>
    <t>地域のケアマネジメント提供体制確保支援事業　事業所計画書4</t>
  </si>
  <si>
    <t>様式第１号の5</t>
  </si>
  <si>
    <t>地域のケアマネジメント提供体制確保支援事業　事業所計画書5</t>
  </si>
  <si>
    <t>様式第１号の6</t>
  </si>
  <si>
    <t>地域のケアマネジメント提供体制確保支援事業　事業所計画書6</t>
  </si>
  <si>
    <t>様式第１号の7</t>
  </si>
  <si>
    <t>地域のケアマネジメント提供体制確保支援事業　事業所計画書7</t>
  </si>
  <si>
    <t>様式第１号の8</t>
  </si>
  <si>
    <t>地域のケアマネジメント提供体制確保支援事業　事業所計画書8</t>
  </si>
  <si>
    <t>様式第１号の9</t>
  </si>
  <si>
    <t>地域のケアマネジメント提供体制確保支援事業　事業所計画書9</t>
  </si>
  <si>
    <t>様式第１号の10</t>
  </si>
  <si>
    <t>地域のケアマネジメント提供体制確保支援事業　事業所計画書10</t>
  </si>
  <si>
    <t>様式第１号の11</t>
  </si>
  <si>
    <t>地域のケアマネジメント提供体制確保支援事業　事業所計画書11</t>
  </si>
  <si>
    <t>様式第１号の12</t>
  </si>
  <si>
    <t>地域のケアマネジメント提供体制確保支援事業　事業所計画書12</t>
  </si>
  <si>
    <t>様式第１号の13</t>
  </si>
  <si>
    <t>地域のケアマネジメント提供体制確保支援事業　事業所計画書13</t>
  </si>
  <si>
    <t>様式第１号の14</t>
  </si>
  <si>
    <t>地域のケアマネジメント提供体制確保支援事業　事業所計画書14</t>
  </si>
  <si>
    <t>様式第１号の15</t>
  </si>
  <si>
    <t>地域のケアマネジメント提供体制確保支援事業　事業所計画書15</t>
  </si>
  <si>
    <t>　令和８年度介護人材確保推進事業費補助金の交付について（申請）</t>
    <phoneticPr fontId="49"/>
  </si>
  <si>
    <t>下記の順番でシートを進めると、必要事項を整理しながら分かりやすく入力できます。
赤色のセルは法人側で入力する欄です。自動転記される欄は、原則として直接入力・上書きしないでください。</t>
    <phoneticPr fontId="49"/>
  </si>
  <si>
    <t>（１）事業所計画（様式第１号の１～15）
（２）所要額調書（様式第２号）
（３）見積書、積算書及び給与規定等の支払い予定額が分かる書類
　　　の写し
（４）補助事業に係る収支予算書（見込書）の抄本（様式第３号）
（５）暴力団排除に関する誓約書（様式第４号）
（６）補助金振込口座登録記入票（様式第５号）
（７）その他知事が必要と認める書類</t>
    <rPh sb="5" eb="6">
      <t>ショ</t>
    </rPh>
    <rPh sb="6" eb="8">
      <t>ケイカク</t>
    </rPh>
    <phoneticPr fontId="4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</si>
</sst>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DBNum3]ggge&quot;年&quot;m&quot;月&quot;d&quot;日&quot;\(aaa\)"/>
    <numFmt numFmtId="177" formatCode="#,##0&quot;円&quot;"/>
    <numFmt numFmtId="178" formatCode="#,##0_);[Red]\(#,##0\)"/>
    <numFmt numFmtId="179" formatCode="m/d/yyyy"/>
    <numFmt numFmtId="180" formatCode="0&quot;回&quot;"/>
    <numFmt numFmtId="181" formatCode="#"/>
    <numFmt numFmtId="182" formatCode="&quot;半&quot;&quot;角&quot;&quot;カ&quot;&quot;タ&quot;&quot;カ&quot;&quot;ナ&quot;"/>
  </numFmts>
  <fonts count="50">
    <font>
      <sz val="11"/>
      <color theme="1"/>
      <name val="Calibri"/>
      <family val="2"/>
      <charset val="1"/>
    </font>
    <font>
      <sz val="11"/>
      <color theme="1"/>
      <name val="游ゴシック"/>
      <family val="2"/>
      <charset val="128"/>
      <scheme val="minor"/>
    </font>
    <font>
      <sz val="11"/>
      <color theme="1"/>
      <name val="MS P明朝"/>
      <family val="3"/>
      <charset val="128"/>
    </font>
    <font>
      <sz val="11"/>
      <color theme="1"/>
      <name val="Noto Sans CJK SC"/>
      <family val="2"/>
      <charset val="1"/>
    </font>
    <font>
      <sz val="11"/>
      <name val="ＭＳ Ｐ明朝"/>
      <family val="1"/>
      <charset val="128"/>
    </font>
    <font>
      <sz val="11"/>
      <name val="ＭＳ Ｐゴシック"/>
      <family val="3"/>
      <charset val="128"/>
    </font>
    <font>
      <sz val="12"/>
      <name val="ＭＳ 明朝"/>
      <family val="1"/>
      <charset val="128"/>
    </font>
    <font>
      <sz val="12"/>
      <name val="ＭＳ ゴシック"/>
      <family val="3"/>
      <charset val="128"/>
    </font>
    <font>
      <sz val="14"/>
      <name val="ＭＳ 明朝"/>
      <family val="1"/>
      <charset val="128"/>
    </font>
    <font>
      <sz val="11"/>
      <name val="ＭＳ 明朝"/>
      <family val="1"/>
      <charset val="128"/>
    </font>
    <font>
      <sz val="10"/>
      <name val="ＭＳ 明朝"/>
      <family val="1"/>
      <charset val="128"/>
    </font>
    <font>
      <sz val="11.5"/>
      <color theme="1"/>
      <name val="ＭＳ 明朝"/>
      <family val="1"/>
      <charset val="128"/>
    </font>
    <font>
      <sz val="12"/>
      <color rgb="FFFF0000"/>
      <name val="ＭＳ Ｐ明朝"/>
      <family val="1"/>
      <charset val="128"/>
    </font>
    <font>
      <sz val="12"/>
      <color rgb="FFFF0000"/>
      <name val="ＭＳ 明朝"/>
      <family val="1"/>
      <charset val="128"/>
    </font>
    <font>
      <sz val="10.5"/>
      <name val="ＭＳ 明朝"/>
      <family val="1"/>
      <charset val="128"/>
    </font>
    <font>
      <sz val="11"/>
      <name val="ＭＳ Ｐゴシック"/>
      <family val="3"/>
    </font>
    <font>
      <sz val="11"/>
      <color rgb="FF000000"/>
      <name val="ＭＳ 明朝"/>
      <family val="3"/>
      <charset val="128"/>
    </font>
    <font>
      <sz val="10"/>
      <color rgb="FF000000"/>
      <name val="ＭＳ 明朝"/>
      <family val="3"/>
      <charset val="128"/>
    </font>
    <font>
      <b/>
      <sz val="10"/>
      <name val="ＭＳ 明朝"/>
      <family val="3"/>
      <charset val="128"/>
    </font>
    <font>
      <b/>
      <sz val="11"/>
      <name val="ＭＳ 明朝"/>
      <family val="3"/>
      <charset val="128"/>
    </font>
    <font>
      <b/>
      <sz val="10"/>
      <color rgb="FF000000"/>
      <name val="ＭＳ 明朝"/>
      <family val="3"/>
      <charset val="128"/>
    </font>
    <font>
      <b/>
      <sz val="13"/>
      <color rgb="FF000000"/>
      <name val="ＭＳ 明朝"/>
      <family val="3"/>
      <charset val="128"/>
    </font>
    <font>
      <b/>
      <sz val="9"/>
      <color rgb="FF000000"/>
      <name val="ＭＳ 明朝"/>
      <family val="3"/>
      <charset val="128"/>
    </font>
    <font>
      <b/>
      <sz val="12"/>
      <color rgb="FF000000"/>
      <name val="ＭＳ 明朝"/>
      <family val="3"/>
      <charset val="128"/>
    </font>
    <font>
      <sz val="10.5"/>
      <color rgb="FF000000"/>
      <name val="ＭＳ 明朝"/>
      <family val="3"/>
      <charset val="128"/>
    </font>
    <font>
      <sz val="12"/>
      <color rgb="FF000000"/>
      <name val="ＭＳ 明朝"/>
      <family val="3"/>
      <charset val="128"/>
    </font>
    <font>
      <b/>
      <sz val="10.5"/>
      <color rgb="FF000000"/>
      <name val="ＭＳ 明朝"/>
      <family val="3"/>
      <charset val="128"/>
    </font>
    <font>
      <sz val="11"/>
      <color theme="1"/>
      <name val="ＭＳ Ｐゴシック"/>
      <family val="2"/>
      <charset val="128"/>
    </font>
    <font>
      <sz val="12"/>
      <color rgb="FF000000"/>
      <name val="ＭＳ 明朝"/>
      <family val="1"/>
      <charset val="128"/>
    </font>
    <font>
      <sz val="13"/>
      <color rgb="FF000000"/>
      <name val="ＭＳ 明朝"/>
      <family val="1"/>
      <charset val="128"/>
    </font>
    <font>
      <sz val="11"/>
      <color theme="1"/>
      <name val="ＭＳ 明朝"/>
      <family val="1"/>
      <charset val="128"/>
    </font>
    <font>
      <sz val="18"/>
      <color theme="1"/>
      <name val="ＭＳ 明朝"/>
      <family val="1"/>
      <charset val="128"/>
    </font>
    <font>
      <b/>
      <sz val="9"/>
      <color rgb="FF000000"/>
      <name val="ＭＳ 明朝"/>
      <family val="1"/>
      <charset val="128"/>
    </font>
    <font>
      <b/>
      <sz val="10"/>
      <color rgb="FF000000"/>
      <name val="ＭＳ 明朝"/>
      <family val="1"/>
      <charset val="128"/>
    </font>
    <font>
      <sz val="11"/>
      <color theme="1"/>
      <name val="ＭＳ Ｐ明朝"/>
      <family val="1"/>
      <charset val="128"/>
    </font>
    <font>
      <b/>
      <sz val="11"/>
      <color theme="1"/>
      <name val="Calibri"/>
      <family val="3"/>
      <charset val="128"/>
    </font>
    <font>
      <sz val="10"/>
      <color theme="1"/>
      <name val="ＭＳ 明朝"/>
      <family val="1"/>
      <charset val="128"/>
    </font>
    <font>
      <b/>
      <sz val="11"/>
      <color rgb="FF666666"/>
      <name val="Calibri"/>
      <family val="2"/>
    </font>
    <font>
      <b/>
      <sz val="15"/>
      <color rgb="FF000000"/>
      <name val="ＭＳ 明朝"/>
      <family val="3"/>
      <charset val="128"/>
    </font>
    <font>
      <sz val="11"/>
      <color theme="1"/>
      <name val="ＭＳ Ｐゴシック"/>
      <family val="2"/>
      <scheme val="minor"/>
    </font>
    <font>
      <b/>
      <sz val="10"/>
      <color rgb="FF666666"/>
      <name val="Yu Gothic"/>
      <family val="3"/>
      <charset val="128"/>
    </font>
    <font>
      <sz val="10"/>
      <color rgb="FF1F1F1F"/>
      <name val="Yu Gothic"/>
      <family val="3"/>
      <charset val="128"/>
    </font>
    <font>
      <b/>
      <sz val="12"/>
      <color rgb="FF1F4E78"/>
      <name val="Yu Gothic"/>
      <family val="3"/>
      <charset val="128"/>
    </font>
    <font>
      <b/>
      <sz val="12"/>
      <color rgb="FFFFFFFF"/>
      <name val="Yu Gothic"/>
      <family val="3"/>
      <charset val="128"/>
    </font>
    <font>
      <b/>
      <sz val="11"/>
      <color rgb="FF1F4E78"/>
      <name val="Yu Gothic"/>
      <family val="3"/>
      <charset val="128"/>
    </font>
    <font>
      <b/>
      <sz val="16"/>
      <color rgb="FF1F4E78"/>
      <name val="Yu Gothic"/>
      <family val="3"/>
      <charset val="128"/>
    </font>
    <font>
      <b/>
      <sz val="11"/>
      <color rgb="FFFFFFFF"/>
      <name val="Yu Gothic"/>
      <family val="3"/>
      <charset val="128"/>
    </font>
    <font>
      <b/>
      <sz val="18"/>
      <color rgb="FFFFFFFF"/>
      <name val="Yu Gothic"/>
      <family val="3"/>
      <charset val="128"/>
    </font>
    <font>
      <b/>
      <sz val="11"/>
      <color rgb="FF1F1F1F"/>
      <name val="Yu Gothic"/>
      <family val="3"/>
      <charset val="128"/>
    </font>
    <font>
      <sz val="6"/>
      <name val="ＭＳ Ｐゴシック"/>
      <family val="3"/>
      <charset val="128"/>
    </font>
  </fonts>
  <fills count="23">
    <fill>
      <patternFill patternType="none"/>
    </fill>
    <fill>
      <patternFill patternType="gray125"/>
    </fill>
    <fill>
      <patternFill patternType="solid">
        <fgColor rgb="FFEEF4FA"/>
        <bgColor rgb="FFFFFFFF"/>
      </patternFill>
    </fill>
    <fill>
      <patternFill patternType="solid">
        <fgColor rgb="FFE2F0D9"/>
        <bgColor rgb="FFD9EAF7"/>
      </patternFill>
    </fill>
    <fill>
      <patternFill patternType="solid">
        <fgColor rgb="FFFCE4D6"/>
        <bgColor rgb="FFFFF2CC"/>
      </patternFill>
    </fill>
    <fill>
      <patternFill patternType="solid">
        <fgColor theme="0"/>
        <bgColor indexed="64"/>
      </patternFill>
    </fill>
    <fill>
      <patternFill patternType="solid">
        <fgColor theme="0" tint="-0.14999847407452621"/>
        <bgColor indexed="64"/>
      </patternFill>
    </fill>
    <fill>
      <patternFill patternType="solid">
        <fgColor theme="0"/>
        <bgColor rgb="FF333333"/>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5" tint="0.79998168889431442"/>
        <bgColor rgb="FFD9EAF7"/>
      </patternFill>
    </fill>
    <fill>
      <patternFill patternType="solid">
        <fgColor rgb="FFF2F2F2"/>
      </patternFill>
    </fill>
    <fill>
      <patternFill patternType="solid">
        <fgColor rgb="FFFFF2CC"/>
      </patternFill>
    </fill>
    <fill>
      <patternFill patternType="solid">
        <fgColor theme="5" tint="0.79998168889431442"/>
        <bgColor rgb="FFFCE4D6"/>
      </patternFill>
    </fill>
    <fill>
      <patternFill patternType="solid">
        <fgColor rgb="FFF4CCCC"/>
      </patternFill>
    </fill>
    <fill>
      <patternFill patternType="solid">
        <fgColor rgb="FFE2F0D9"/>
      </patternFill>
    </fill>
    <fill>
      <patternFill patternType="solid">
        <fgColor rgb="FFE7E6E6"/>
      </patternFill>
    </fill>
    <fill>
      <patternFill patternType="solid">
        <fgColor rgb="FFFFFDF2"/>
      </patternFill>
    </fill>
    <fill>
      <patternFill patternType="solid">
        <fgColor rgb="FF1F4E78"/>
      </patternFill>
    </fill>
    <fill>
      <patternFill patternType="solid">
        <fgColor rgb="FFFFFFFF"/>
      </patternFill>
    </fill>
    <fill>
      <patternFill patternType="solid">
        <fgColor rgb="FFF7F9FB"/>
      </patternFill>
    </fill>
    <fill>
      <patternFill patternType="solid">
        <fgColor rgb="FFFCE4D6"/>
      </patternFill>
    </fill>
    <fill>
      <patternFill patternType="solid">
        <fgColor rgb="FFD9EAF7"/>
      </patternFill>
    </fill>
  </fills>
  <borders count="55">
    <border>
      <left/>
      <right/>
      <top/>
      <bottom/>
      <diagonal/>
    </border>
    <border>
      <left/>
      <right/>
      <top style="thin">
        <color rgb="FF7F8FA6"/>
      </top>
      <bottom style="thin">
        <color rgb="FF7F8FA6"/>
      </bottom>
      <diagonal/>
    </border>
    <border>
      <left/>
      <right style="thin">
        <color rgb="FF7F8FA6"/>
      </right>
      <top style="thin">
        <color rgb="FF7F8FA6"/>
      </top>
      <bottom style="thin">
        <color rgb="FF7F8FA6"/>
      </bottom>
      <diagonal/>
    </border>
    <border>
      <left/>
      <right/>
      <top/>
      <bottom style="thin">
        <color rgb="FF7F8FA6"/>
      </bottom>
      <diagonal/>
    </border>
    <border>
      <left/>
      <right/>
      <top style="thin">
        <color rgb="FF7F8FA6"/>
      </top>
      <bottom/>
      <diagonal/>
    </border>
    <border>
      <left/>
      <right style="thin">
        <color rgb="FF7F8FA6"/>
      </right>
      <top style="thin">
        <color rgb="FF7F8FA6"/>
      </top>
      <bottom/>
      <diagonal/>
    </border>
    <border>
      <left style="thin">
        <color rgb="FF7F8FA6"/>
      </left>
      <right/>
      <top/>
      <bottom/>
      <diagonal/>
    </border>
    <border>
      <left/>
      <right style="thin">
        <color rgb="FF7F8FA6"/>
      </right>
      <top/>
      <bottom/>
      <diagonal/>
    </border>
    <border>
      <left style="thin">
        <color rgb="FF7F8FA6"/>
      </left>
      <right/>
      <top/>
      <bottom style="thin">
        <color rgb="FF7F8FA6"/>
      </bottom>
      <diagonal/>
    </border>
    <border>
      <left/>
      <right style="thin">
        <color rgb="FF7F8FA6"/>
      </right>
      <top/>
      <bottom style="thin">
        <color rgb="FF7F8FA6"/>
      </bottom>
      <diagonal/>
    </border>
    <border>
      <left style="thin">
        <color rgb="FF7F8FA6"/>
      </left>
      <right style="thin">
        <color rgb="FF7F8FA6"/>
      </right>
      <top style="thin">
        <color rgb="FF7F8FA6"/>
      </top>
      <bottom style="thin">
        <color rgb="FF7F8FA6"/>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B7C9D6"/>
      </left>
      <right style="thin">
        <color rgb="FFB7C9D6"/>
      </right>
      <top style="thin">
        <color rgb="FFB7C9D6"/>
      </top>
      <bottom style="thin">
        <color rgb="FFB7C9D6"/>
      </bottom>
      <diagonal/>
    </border>
    <border>
      <left/>
      <right/>
      <top/>
      <bottom style="hair">
        <color rgb="FFD9D9D9"/>
      </bottom>
      <diagonal/>
    </border>
    <border>
      <left/>
      <right/>
      <top style="thin">
        <color rgb="FFB7C9D6"/>
      </top>
      <bottom/>
      <diagonal/>
    </border>
    <border>
      <left/>
      <right style="thin">
        <color rgb="FFB7C9D6"/>
      </right>
      <top style="thin">
        <color rgb="FFB7C9D6"/>
      </top>
      <bottom/>
      <diagonal/>
    </border>
    <border>
      <left style="thin">
        <color rgb="FFB7C9D6"/>
      </left>
      <right/>
      <top/>
      <bottom style="thin">
        <color rgb="FFB7C9D6"/>
      </bottom>
      <diagonal/>
    </border>
    <border>
      <left/>
      <right/>
      <top/>
      <bottom style="thin">
        <color rgb="FFB7C9D6"/>
      </bottom>
      <diagonal/>
    </border>
    <border>
      <left/>
      <right style="thin">
        <color rgb="FFB7C9D6"/>
      </right>
      <top/>
      <bottom style="thin">
        <color rgb="FFB7C9D6"/>
      </bottom>
      <diagonal/>
    </border>
    <border>
      <left style="thin">
        <color rgb="FFB7C9D6"/>
      </left>
      <right style="thin">
        <color rgb="FFB7C9D6"/>
      </right>
      <top/>
      <bottom style="thin">
        <color rgb="FFB7C9D6"/>
      </bottom>
      <diagonal/>
    </border>
  </borders>
  <cellStyleXfs count="10">
    <xf numFmtId="0" fontId="0" fillId="0" borderId="0"/>
    <xf numFmtId="0" fontId="1" fillId="0" borderId="0">
      <alignment vertical="center"/>
    </xf>
    <xf numFmtId="0" fontId="5" fillId="0" borderId="0">
      <alignment vertical="center"/>
    </xf>
    <xf numFmtId="38" fontId="1" fillId="0" borderId="0">
      <alignment vertical="center"/>
    </xf>
    <xf numFmtId="38" fontId="5" fillId="0" borderId="0"/>
    <xf numFmtId="38" fontId="15" fillId="0" borderId="0"/>
    <xf numFmtId="38" fontId="1" fillId="0" borderId="0">
      <alignment vertical="center"/>
    </xf>
    <xf numFmtId="0" fontId="5" fillId="0" borderId="0"/>
    <xf numFmtId="0" fontId="1" fillId="0" borderId="0">
      <alignment vertical="center"/>
    </xf>
    <xf numFmtId="0" fontId="39" fillId="0" borderId="0"/>
  </cellStyleXfs>
  <cellXfs count="234">
    <xf numFmtId="0" fontId="0" fillId="0" borderId="0" xfId="0"/>
    <xf numFmtId="0" fontId="2" fillId="0" borderId="0" xfId="0" applyFont="1" applyAlignment="1">
      <alignment vertical="center" wrapText="1"/>
    </xf>
    <xf numFmtId="0" fontId="7" fillId="5" borderId="0" xfId="2" applyFont="1" applyFill="1">
      <alignment vertical="center"/>
    </xf>
    <xf numFmtId="0" fontId="6" fillId="5" borderId="0" xfId="2" applyFont="1" applyFill="1" applyAlignment="1">
      <alignment horizontal="left" vertical="center"/>
    </xf>
    <xf numFmtId="0" fontId="8" fillId="5" borderId="0" xfId="2" applyFont="1" applyFill="1" applyAlignment="1">
      <alignment horizontal="distributed" vertical="center" indent="1"/>
    </xf>
    <xf numFmtId="0" fontId="6" fillId="0" borderId="0" xfId="2" applyFont="1">
      <alignment vertical="center"/>
    </xf>
    <xf numFmtId="0" fontId="6" fillId="0" borderId="0" xfId="2" applyFont="1" applyAlignment="1">
      <alignment horizontal="center" vertical="center"/>
    </xf>
    <xf numFmtId="49" fontId="6" fillId="5" borderId="0" xfId="2" applyNumberFormat="1" applyFont="1" applyFill="1">
      <alignment vertical="center"/>
    </xf>
    <xf numFmtId="0" fontId="6" fillId="5" borderId="0" xfId="2" applyFont="1" applyFill="1" applyProtection="1">
      <alignment vertical="center"/>
      <protection locked="0"/>
    </xf>
    <xf numFmtId="0" fontId="9" fillId="5" borderId="0" xfId="2" applyFont="1" applyFill="1">
      <alignment vertical="center"/>
    </xf>
    <xf numFmtId="0" fontId="6" fillId="5" borderId="0" xfId="2" applyFont="1" applyFill="1" applyAlignment="1">
      <alignment vertical="center" shrinkToFit="1"/>
    </xf>
    <xf numFmtId="0" fontId="6" fillId="5" borderId="0" xfId="2" applyFont="1" applyFill="1" applyAlignment="1">
      <alignment vertical="center" wrapText="1"/>
    </xf>
    <xf numFmtId="0" fontId="6" fillId="5" borderId="0" xfId="2" applyFont="1" applyFill="1" applyAlignment="1">
      <alignment vertical="top" wrapText="1"/>
    </xf>
    <xf numFmtId="0" fontId="12" fillId="0" borderId="0" xfId="1" applyFont="1">
      <alignment vertical="center"/>
    </xf>
    <xf numFmtId="0" fontId="13" fillId="5" borderId="0" xfId="2" applyFont="1" applyFill="1">
      <alignment vertical="center"/>
    </xf>
    <xf numFmtId="0" fontId="11" fillId="0" borderId="0" xfId="1" applyFont="1" applyAlignment="1">
      <alignment vertical="center" wrapText="1"/>
    </xf>
    <xf numFmtId="0" fontId="11" fillId="0" borderId="0" xfId="1" applyFont="1" applyAlignment="1">
      <alignment vertical="top" wrapText="1"/>
    </xf>
    <xf numFmtId="0" fontId="3" fillId="0" borderId="0" xfId="0" applyFont="1" applyAlignment="1">
      <alignment vertical="center" wrapText="1"/>
    </xf>
    <xf numFmtId="0" fontId="2" fillId="0" borderId="0" xfId="0" applyFont="1"/>
    <xf numFmtId="0" fontId="16" fillId="0" borderId="1" xfId="0" applyFont="1" applyBorder="1"/>
    <xf numFmtId="0" fontId="16" fillId="0" borderId="2" xfId="0" applyFont="1" applyBorder="1"/>
    <xf numFmtId="0" fontId="16" fillId="0" borderId="0" xfId="0" applyFont="1" applyAlignment="1">
      <alignment vertical="center" wrapText="1"/>
    </xf>
    <xf numFmtId="38" fontId="16" fillId="0" borderId="0" xfId="4" applyFont="1" applyAlignment="1">
      <alignment horizontal="left" vertical="center" wrapText="1"/>
    </xf>
    <xf numFmtId="38" fontId="24" fillId="0" borderId="0" xfId="4" applyFont="1" applyAlignment="1">
      <alignment horizontal="left" vertical="center"/>
    </xf>
    <xf numFmtId="38" fontId="24" fillId="0" borderId="0" xfId="4" applyFont="1" applyAlignment="1">
      <alignment vertical="center"/>
    </xf>
    <xf numFmtId="38" fontId="25" fillId="0" borderId="0" xfId="4" applyFont="1"/>
    <xf numFmtId="38" fontId="16" fillId="0" borderId="0" xfId="4" applyFont="1"/>
    <xf numFmtId="38" fontId="25" fillId="0" borderId="0" xfId="4" applyFont="1" applyAlignment="1">
      <alignment horizontal="center" vertical="center"/>
    </xf>
    <xf numFmtId="38" fontId="24" fillId="0" borderId="0" xfId="4" applyFont="1" applyAlignment="1">
      <alignment horizontal="left" vertical="center" wrapText="1"/>
    </xf>
    <xf numFmtId="38" fontId="24" fillId="0" borderId="0" xfId="4" applyFont="1" applyAlignment="1">
      <alignment horizontal="center" vertical="center" wrapText="1"/>
    </xf>
    <xf numFmtId="38" fontId="24" fillId="0" borderId="0" xfId="4" applyFont="1" applyAlignment="1">
      <alignment horizontal="center" vertical="center"/>
    </xf>
    <xf numFmtId="38" fontId="24" fillId="0" borderId="0" xfId="4" applyFont="1" applyAlignment="1">
      <alignment vertical="center" wrapText="1"/>
    </xf>
    <xf numFmtId="38" fontId="26" fillId="6" borderId="15" xfId="4" applyFont="1" applyFill="1" applyBorder="1" applyAlignment="1">
      <alignment horizontal="center" vertical="center" wrapText="1"/>
    </xf>
    <xf numFmtId="38" fontId="24" fillId="0" borderId="19" xfId="4" applyFont="1" applyBorder="1" applyAlignment="1">
      <alignment vertical="center"/>
    </xf>
    <xf numFmtId="0" fontId="24" fillId="0" borderId="23" xfId="7" applyFont="1" applyBorder="1" applyAlignment="1">
      <alignment vertical="center"/>
    </xf>
    <xf numFmtId="38" fontId="24" fillId="0" borderId="21" xfId="6" applyFont="1" applyBorder="1" applyAlignment="1">
      <alignment horizontal="right" vertical="center"/>
    </xf>
    <xf numFmtId="38" fontId="24" fillId="0" borderId="26" xfId="6" applyFont="1" applyBorder="1" applyAlignment="1">
      <alignment horizontal="right" vertical="center"/>
    </xf>
    <xf numFmtId="0" fontId="24" fillId="0" borderId="27" xfId="7" applyFont="1" applyBorder="1" applyAlignment="1">
      <alignment vertical="center"/>
    </xf>
    <xf numFmtId="38" fontId="26" fillId="0" borderId="30" xfId="6" applyFont="1" applyBorder="1" applyAlignment="1">
      <alignment horizontal="right" vertical="center" wrapText="1"/>
    </xf>
    <xf numFmtId="0" fontId="24" fillId="0" borderId="31" xfId="7" applyFont="1" applyBorder="1" applyAlignment="1">
      <alignment horizontal="left" vertical="center"/>
    </xf>
    <xf numFmtId="38" fontId="24" fillId="0" borderId="0" xfId="4" applyFont="1" applyAlignment="1">
      <alignment vertical="center" shrinkToFit="1"/>
    </xf>
    <xf numFmtId="38" fontId="16" fillId="0" borderId="0" xfId="4" applyFont="1" applyAlignment="1">
      <alignment horizontal="distributed" vertical="center" shrinkToFit="1"/>
    </xf>
    <xf numFmtId="38" fontId="16" fillId="0" borderId="0" xfId="4" applyFont="1" applyAlignment="1">
      <alignment vertical="center" shrinkToFit="1"/>
    </xf>
    <xf numFmtId="0" fontId="16" fillId="0" borderId="0" xfId="7" applyFont="1" applyAlignment="1">
      <alignment vertical="center" shrinkToFit="1"/>
    </xf>
    <xf numFmtId="38" fontId="24" fillId="0" borderId="0" xfId="4" applyFont="1"/>
    <xf numFmtId="0" fontId="20" fillId="0" borderId="0" xfId="0" applyFont="1" applyAlignment="1">
      <alignment horizontal="center" vertical="center" wrapText="1"/>
    </xf>
    <xf numFmtId="0" fontId="20" fillId="0" borderId="0" xfId="0" applyFont="1" applyAlignment="1">
      <alignment vertical="center" wrapText="1"/>
    </xf>
    <xf numFmtId="0" fontId="20" fillId="0" borderId="0" xfId="0" applyFont="1" applyAlignment="1">
      <alignment horizontal="center" vertical="center"/>
    </xf>
    <xf numFmtId="0" fontId="19" fillId="0" borderId="0" xfId="0" applyFont="1" applyAlignment="1">
      <alignment vertical="center" wrapText="1"/>
    </xf>
    <xf numFmtId="0" fontId="0" fillId="0" borderId="42" xfId="0" applyBorder="1"/>
    <xf numFmtId="0" fontId="27" fillId="0" borderId="0" xfId="0" applyFont="1"/>
    <xf numFmtId="0" fontId="18" fillId="6" borderId="43" xfId="0" applyFont="1" applyFill="1" applyBorder="1" applyAlignment="1">
      <alignment vertical="center" wrapText="1"/>
    </xf>
    <xf numFmtId="0" fontId="22" fillId="6" borderId="44" xfId="0" applyFont="1" applyFill="1" applyBorder="1" applyAlignment="1">
      <alignment horizontal="center" vertical="center" wrapText="1"/>
    </xf>
    <xf numFmtId="0" fontId="16" fillId="6" borderId="42" xfId="0" applyFont="1" applyFill="1" applyBorder="1" applyAlignment="1">
      <alignment vertical="center" wrapText="1"/>
    </xf>
    <xf numFmtId="0" fontId="0" fillId="8" borderId="42" xfId="0" applyFill="1" applyBorder="1"/>
    <xf numFmtId="0" fontId="22" fillId="8" borderId="40" xfId="0" applyFont="1" applyFill="1" applyBorder="1" applyAlignment="1">
      <alignment horizontal="center" vertical="center" wrapText="1"/>
    </xf>
    <xf numFmtId="0" fontId="30" fillId="8" borderId="42" xfId="0" applyFont="1" applyFill="1" applyBorder="1"/>
    <xf numFmtId="38" fontId="24" fillId="9" borderId="18" xfId="6" applyFont="1" applyFill="1" applyBorder="1" applyAlignment="1">
      <alignment horizontal="right" vertical="center" wrapText="1"/>
    </xf>
    <xf numFmtId="38" fontId="24" fillId="0" borderId="42" xfId="4" applyFont="1" applyBorder="1" applyAlignment="1">
      <alignment horizontal="center" vertical="center" wrapText="1"/>
    </xf>
    <xf numFmtId="38" fontId="26" fillId="0" borderId="42" xfId="4" applyFont="1" applyBorder="1" applyAlignment="1">
      <alignment horizontal="center" vertical="center" wrapText="1"/>
    </xf>
    <xf numFmtId="38" fontId="24" fillId="9" borderId="21" xfId="6" applyFont="1" applyFill="1" applyBorder="1" applyAlignment="1">
      <alignment horizontal="right" vertical="center" wrapText="1"/>
    </xf>
    <xf numFmtId="0" fontId="32" fillId="11" borderId="46" xfId="0" applyFont="1" applyFill="1" applyBorder="1" applyAlignment="1">
      <alignment horizontal="center" vertical="center" wrapText="1"/>
    </xf>
    <xf numFmtId="0" fontId="16" fillId="0" borderId="46" xfId="0" applyFont="1" applyBorder="1" applyAlignment="1">
      <alignment horizontal="left" vertical="center" wrapText="1"/>
    </xf>
    <xf numFmtId="0" fontId="33" fillId="11" borderId="46" xfId="0" applyFont="1" applyFill="1" applyBorder="1" applyAlignment="1">
      <alignment vertical="center" wrapText="1"/>
    </xf>
    <xf numFmtId="0" fontId="10" fillId="6" borderId="46" xfId="0" applyFont="1" applyFill="1" applyBorder="1" applyAlignment="1">
      <alignment vertical="center" wrapText="1"/>
    </xf>
    <xf numFmtId="0" fontId="22" fillId="8" borderId="46" xfId="0" applyFont="1" applyFill="1" applyBorder="1" applyAlignment="1">
      <alignment horizontal="center" vertical="center" wrapText="1"/>
    </xf>
    <xf numFmtId="0" fontId="18" fillId="11" borderId="45" xfId="0" applyFont="1" applyFill="1" applyBorder="1" applyAlignment="1">
      <alignment vertical="center" wrapText="1"/>
    </xf>
    <xf numFmtId="0" fontId="18" fillId="11" borderId="38" xfId="0" applyFont="1" applyFill="1" applyBorder="1"/>
    <xf numFmtId="0" fontId="22" fillId="11" borderId="46" xfId="0" applyFont="1" applyFill="1" applyBorder="1" applyAlignment="1">
      <alignment horizontal="center" vertical="center" wrapText="1"/>
    </xf>
    <xf numFmtId="0" fontId="18" fillId="11" borderId="46" xfId="0" applyFont="1" applyFill="1" applyBorder="1" applyAlignment="1">
      <alignment vertical="center" wrapText="1"/>
    </xf>
    <xf numFmtId="0" fontId="18" fillId="11" borderId="46" xfId="0" applyFont="1" applyFill="1" applyBorder="1"/>
    <xf numFmtId="0" fontId="18" fillId="11" borderId="46" xfId="0" applyFont="1" applyFill="1" applyBorder="1" applyAlignment="1">
      <alignment horizontal="center" vertical="center" wrapText="1"/>
    </xf>
    <xf numFmtId="0" fontId="22" fillId="6" borderId="46" xfId="0" applyFont="1" applyFill="1" applyBorder="1" applyAlignment="1">
      <alignment horizontal="center" vertical="center" wrapText="1"/>
    </xf>
    <xf numFmtId="0" fontId="4" fillId="0" borderId="0" xfId="8" applyFont="1" applyAlignment="1">
      <alignment horizontal="centerContinuous" vertical="center"/>
    </xf>
    <xf numFmtId="0" fontId="4" fillId="0" borderId="0" xfId="8" quotePrefix="1" applyFont="1">
      <alignment vertical="center"/>
    </xf>
    <xf numFmtId="0" fontId="4" fillId="0" borderId="0" xfId="8" applyFont="1" applyAlignment="1">
      <alignment horizontal="distributed" vertical="center" shrinkToFit="1"/>
    </xf>
    <xf numFmtId="0" fontId="4" fillId="0" borderId="0" xfId="8" applyFont="1" applyAlignment="1">
      <alignment horizontal="distributed" vertical="center"/>
    </xf>
    <xf numFmtId="0" fontId="4" fillId="0" borderId="0" xfId="8" applyFont="1" applyAlignment="1">
      <alignment vertical="center" shrinkToFit="1"/>
    </xf>
    <xf numFmtId="0" fontId="35" fillId="0" borderId="0" xfId="0" applyFont="1"/>
    <xf numFmtId="0" fontId="17" fillId="5" borderId="46" xfId="0" applyFont="1" applyFill="1" applyBorder="1" applyAlignment="1">
      <alignment vertical="center" wrapText="1"/>
    </xf>
    <xf numFmtId="0" fontId="6" fillId="5" borderId="0" xfId="2" applyFont="1" applyFill="1" applyAlignment="1">
      <alignment horizontal="right" vertical="center"/>
    </xf>
    <xf numFmtId="0" fontId="36" fillId="0" borderId="0" xfId="0" applyFont="1" applyAlignment="1">
      <alignment vertical="top"/>
    </xf>
    <xf numFmtId="0" fontId="6" fillId="5" borderId="0" xfId="2" applyFont="1" applyFill="1">
      <alignment vertical="center"/>
    </xf>
    <xf numFmtId="0" fontId="6" fillId="5" borderId="0" xfId="2" applyFont="1" applyFill="1" applyAlignment="1">
      <alignment horizontal="center" vertical="center"/>
    </xf>
    <xf numFmtId="0" fontId="6" fillId="0" borderId="0" xfId="2" applyFont="1" applyAlignment="1">
      <alignment horizontal="right" vertical="center"/>
    </xf>
    <xf numFmtId="0" fontId="6" fillId="5" borderId="0" xfId="2" applyFont="1" applyFill="1" applyAlignment="1">
      <alignment horizontal="left" vertical="center" wrapText="1"/>
    </xf>
    <xf numFmtId="0" fontId="4" fillId="0" borderId="0" xfId="8" applyFont="1" applyAlignment="1">
      <alignment horizontal="center" vertical="center"/>
    </xf>
    <xf numFmtId="0" fontId="4" fillId="0" borderId="0" xfId="8" applyFont="1">
      <alignment vertical="center"/>
    </xf>
    <xf numFmtId="0" fontId="16" fillId="0" borderId="0" xfId="0" applyFont="1"/>
    <xf numFmtId="38" fontId="14" fillId="0" borderId="0" xfId="4" applyFont="1"/>
    <xf numFmtId="38" fontId="25" fillId="0" borderId="0" xfId="4" applyFont="1" applyAlignment="1">
      <alignment horizontal="center" vertical="center" wrapText="1"/>
    </xf>
    <xf numFmtId="38" fontId="24" fillId="0" borderId="0" xfId="4" applyFont="1" applyAlignment="1">
      <alignment horizontal="right" vertical="center"/>
    </xf>
    <xf numFmtId="0" fontId="0" fillId="0" borderId="41" xfId="0" applyBorder="1"/>
    <xf numFmtId="0" fontId="17" fillId="12" borderId="46" xfId="0" applyFont="1" applyFill="1" applyBorder="1" applyAlignment="1">
      <alignment vertical="center" wrapText="1"/>
    </xf>
    <xf numFmtId="0" fontId="17" fillId="9" borderId="46" xfId="0" applyFont="1" applyFill="1" applyBorder="1" applyAlignment="1">
      <alignment vertical="center" wrapText="1"/>
    </xf>
    <xf numFmtId="0" fontId="17" fillId="5" borderId="40" xfId="0" applyFont="1" applyFill="1" applyBorder="1" applyAlignment="1">
      <alignment vertical="center" wrapText="1"/>
    </xf>
    <xf numFmtId="38" fontId="26" fillId="5" borderId="33" xfId="6" applyFont="1" applyFill="1" applyBorder="1" applyAlignment="1">
      <alignment horizontal="right" vertical="center" wrapText="1"/>
    </xf>
    <xf numFmtId="0" fontId="17" fillId="9" borderId="42" xfId="0" applyFont="1" applyFill="1" applyBorder="1" applyAlignment="1">
      <alignment vertical="center" wrapText="1"/>
    </xf>
    <xf numFmtId="49" fontId="17" fillId="9" borderId="42" xfId="0" applyNumberFormat="1" applyFont="1" applyFill="1" applyBorder="1" applyAlignment="1">
      <alignment vertical="center" wrapText="1"/>
    </xf>
    <xf numFmtId="176" fontId="6" fillId="5" borderId="0" xfId="2" applyNumberFormat="1" applyFont="1" applyFill="1">
      <alignment vertical="center"/>
    </xf>
    <xf numFmtId="177" fontId="17" fillId="5" borderId="46" xfId="0" applyNumberFormat="1" applyFont="1" applyFill="1" applyBorder="1" applyAlignment="1">
      <alignment vertical="center" wrapText="1"/>
    </xf>
    <xf numFmtId="177" fontId="18" fillId="11" borderId="38" xfId="0" applyNumberFormat="1" applyFont="1" applyFill="1" applyBorder="1" applyAlignment="1">
      <alignment vertical="center" wrapText="1"/>
    </xf>
    <xf numFmtId="177" fontId="17" fillId="5" borderId="46" xfId="0" applyNumberFormat="1" applyFont="1" applyFill="1" applyBorder="1" applyAlignment="1">
      <alignment horizontal="right" vertical="center" wrapText="1"/>
    </xf>
    <xf numFmtId="177" fontId="17" fillId="9" borderId="46" xfId="0" applyNumberFormat="1" applyFont="1" applyFill="1" applyBorder="1" applyAlignment="1">
      <alignment horizontal="right" vertical="center" wrapText="1"/>
    </xf>
    <xf numFmtId="177" fontId="17" fillId="9" borderId="46" xfId="0" applyNumberFormat="1" applyFont="1" applyFill="1" applyBorder="1" applyAlignment="1">
      <alignment vertical="center" wrapText="1"/>
    </xf>
    <xf numFmtId="177" fontId="16" fillId="5" borderId="46" xfId="0" applyNumberFormat="1" applyFont="1" applyFill="1" applyBorder="1" applyAlignment="1">
      <alignment horizontal="right" vertical="center" wrapText="1"/>
    </xf>
    <xf numFmtId="177" fontId="16" fillId="9" borderId="46" xfId="0" applyNumberFormat="1" applyFont="1" applyFill="1" applyBorder="1" applyAlignment="1">
      <alignment horizontal="right" vertical="center" wrapText="1"/>
    </xf>
    <xf numFmtId="177" fontId="16" fillId="9" borderId="46" xfId="0" applyNumberFormat="1" applyFont="1" applyFill="1" applyBorder="1" applyAlignment="1">
      <alignment vertical="center" wrapText="1"/>
    </xf>
    <xf numFmtId="177" fontId="33" fillId="11" borderId="46" xfId="0" applyNumberFormat="1" applyFont="1" applyFill="1" applyBorder="1" applyAlignment="1">
      <alignment vertical="center" wrapText="1"/>
    </xf>
    <xf numFmtId="178" fontId="16" fillId="0" borderId="0" xfId="5" applyNumberFormat="1" applyFont="1" applyAlignment="1">
      <alignment vertical="center"/>
    </xf>
    <xf numFmtId="179" fontId="17" fillId="12" borderId="46" xfId="0" applyNumberFormat="1" applyFont="1" applyFill="1" applyBorder="1" applyAlignment="1">
      <alignment horizontal="center" vertical="center"/>
    </xf>
    <xf numFmtId="177" fontId="17" fillId="12" borderId="46" xfId="0" applyNumberFormat="1" applyFont="1" applyFill="1" applyBorder="1" applyAlignment="1">
      <alignment vertical="center" wrapText="1"/>
    </xf>
    <xf numFmtId="177" fontId="18" fillId="11" borderId="46" xfId="0" applyNumberFormat="1" applyFont="1" applyFill="1" applyBorder="1" applyAlignment="1">
      <alignment vertical="center" wrapText="1"/>
    </xf>
    <xf numFmtId="180" fontId="17" fillId="12" borderId="46" xfId="0" applyNumberFormat="1" applyFont="1" applyFill="1" applyBorder="1" applyAlignment="1">
      <alignment vertical="center" wrapText="1"/>
    </xf>
    <xf numFmtId="177" fontId="17" fillId="0" borderId="0" xfId="0" applyNumberFormat="1" applyFont="1" applyAlignment="1">
      <alignment vertical="center" wrapText="1"/>
    </xf>
    <xf numFmtId="177" fontId="17" fillId="0" borderId="0" xfId="0" applyNumberFormat="1" applyFont="1" applyAlignment="1">
      <alignment horizontal="right" vertical="center"/>
    </xf>
    <xf numFmtId="177" fontId="16" fillId="0" borderId="0" xfId="0" applyNumberFormat="1" applyFont="1" applyAlignment="1">
      <alignment vertical="center" wrapText="1"/>
    </xf>
    <xf numFmtId="177" fontId="17" fillId="3" borderId="10" xfId="0" applyNumberFormat="1" applyFont="1" applyFill="1" applyBorder="1" applyAlignment="1">
      <alignment vertical="center" wrapText="1"/>
    </xf>
    <xf numFmtId="179" fontId="17" fillId="9" borderId="46" xfId="0" applyNumberFormat="1" applyFont="1" applyFill="1" applyBorder="1" applyAlignment="1">
      <alignment vertical="center" wrapText="1"/>
    </xf>
    <xf numFmtId="180" fontId="17" fillId="9" borderId="46" xfId="0" applyNumberFormat="1" applyFont="1" applyFill="1" applyBorder="1" applyAlignment="1">
      <alignment vertical="center" wrapText="1"/>
    </xf>
    <xf numFmtId="177" fontId="19" fillId="5" borderId="46" xfId="0" applyNumberFormat="1" applyFont="1" applyFill="1" applyBorder="1" applyAlignment="1">
      <alignment vertical="center" wrapText="1"/>
    </xf>
    <xf numFmtId="0" fontId="20" fillId="0" borderId="0" xfId="0" applyFont="1"/>
    <xf numFmtId="0" fontId="17" fillId="9" borderId="46" xfId="0" applyFont="1" applyFill="1" applyBorder="1"/>
    <xf numFmtId="0" fontId="17" fillId="3" borderId="10" xfId="0" applyFont="1" applyFill="1" applyBorder="1"/>
    <xf numFmtId="0" fontId="19" fillId="0" borderId="0" xfId="0" applyFont="1"/>
    <xf numFmtId="0" fontId="19" fillId="9" borderId="46" xfId="0" applyFont="1" applyFill="1" applyBorder="1"/>
    <xf numFmtId="0" fontId="17" fillId="0" borderId="0" xfId="0" applyFont="1"/>
    <xf numFmtId="0" fontId="21" fillId="10" borderId="10" xfId="0" applyFont="1" applyFill="1" applyBorder="1"/>
    <xf numFmtId="0" fontId="17" fillId="4" borderId="0" xfId="0" applyFont="1" applyFill="1"/>
    <xf numFmtId="0" fontId="37" fillId="16" borderId="0" xfId="0" applyFont="1" applyFill="1" applyAlignment="1">
      <alignment vertical="center" wrapText="1"/>
    </xf>
    <xf numFmtId="0" fontId="37" fillId="16" borderId="0" xfId="0" applyFont="1" applyFill="1"/>
    <xf numFmtId="177" fontId="17" fillId="15" borderId="46" xfId="0" applyNumberFormat="1" applyFont="1" applyFill="1" applyBorder="1" applyAlignment="1">
      <alignment horizontal="right" vertical="center" wrapText="1"/>
    </xf>
    <xf numFmtId="0" fontId="20" fillId="15" borderId="46" xfId="0" applyFont="1" applyFill="1" applyBorder="1" applyAlignment="1">
      <alignment horizontal="center" vertical="center" wrapText="1"/>
    </xf>
    <xf numFmtId="177" fontId="17" fillId="15" borderId="46" xfId="0" applyNumberFormat="1" applyFont="1" applyFill="1" applyBorder="1" applyAlignment="1">
      <alignment vertical="center" wrapText="1"/>
    </xf>
    <xf numFmtId="177" fontId="19" fillId="15" borderId="46" xfId="0" applyNumberFormat="1" applyFont="1" applyFill="1" applyBorder="1" applyAlignment="1">
      <alignment vertical="center" wrapText="1"/>
    </xf>
    <xf numFmtId="0" fontId="39" fillId="0" borderId="0" xfId="9"/>
    <xf numFmtId="0" fontId="42" fillId="17" borderId="48" xfId="9" applyFont="1" applyFill="1" applyBorder="1" applyAlignment="1">
      <alignment horizontal="center" vertical="center"/>
    </xf>
    <xf numFmtId="0" fontId="46" fillId="18" borderId="47" xfId="9" applyFont="1" applyFill="1" applyBorder="1" applyAlignment="1">
      <alignment horizontal="center" vertical="center" wrapText="1"/>
    </xf>
    <xf numFmtId="3" fontId="24" fillId="5" borderId="18" xfId="6" applyNumberFormat="1" applyFont="1" applyFill="1" applyBorder="1" applyAlignment="1">
      <alignment horizontal="right" vertical="center" wrapText="1"/>
    </xf>
    <xf numFmtId="38" fontId="16" fillId="5" borderId="0" xfId="4" applyFont="1" applyFill="1" applyAlignment="1">
      <alignment horizontal="left" vertical="center"/>
    </xf>
    <xf numFmtId="0" fontId="23" fillId="0" borderId="0" xfId="0" applyFont="1" applyAlignment="1">
      <alignment horizontal="center" vertical="center" wrapText="1"/>
    </xf>
    <xf numFmtId="0" fontId="0" fillId="0" borderId="0" xfId="0"/>
    <xf numFmtId="0" fontId="16" fillId="2" borderId="0" xfId="0" applyFont="1" applyFill="1" applyAlignment="1">
      <alignment vertical="center" wrapText="1"/>
    </xf>
    <xf numFmtId="0" fontId="19" fillId="6" borderId="41" xfId="0" applyFont="1" applyFill="1" applyBorder="1" applyAlignment="1">
      <alignment horizontal="center" vertical="center" wrapText="1"/>
    </xf>
    <xf numFmtId="0" fontId="0" fillId="0" borderId="41" xfId="0" applyBorder="1"/>
    <xf numFmtId="0" fontId="19" fillId="6" borderId="42" xfId="0" applyFont="1" applyFill="1" applyBorder="1" applyAlignment="1">
      <alignment horizontal="center" vertical="center" wrapText="1"/>
    </xf>
    <xf numFmtId="0" fontId="0" fillId="0" borderId="12" xfId="0" applyBorder="1"/>
    <xf numFmtId="0" fontId="0" fillId="0" borderId="22" xfId="0" applyBorder="1"/>
    <xf numFmtId="0" fontId="19" fillId="11" borderId="41" xfId="0" applyFont="1" applyFill="1" applyBorder="1" applyAlignment="1">
      <alignment vertical="center" wrapText="1"/>
    </xf>
    <xf numFmtId="0" fontId="41" fillId="17" borderId="48" xfId="9" applyFont="1" applyFill="1" applyBorder="1" applyAlignment="1">
      <alignment vertical="center" wrapText="1"/>
    </xf>
    <xf numFmtId="0" fontId="0" fillId="0" borderId="48" xfId="0" applyBorder="1"/>
    <xf numFmtId="0" fontId="45" fillId="20" borderId="47" xfId="9" applyFont="1" applyFill="1" applyBorder="1" applyAlignment="1">
      <alignment horizontal="center" vertical="center"/>
    </xf>
    <xf numFmtId="0" fontId="0" fillId="0" borderId="54" xfId="0" applyBorder="1"/>
    <xf numFmtId="0" fontId="44" fillId="19" borderId="47" xfId="9" applyFont="1" applyFill="1" applyBorder="1" applyAlignment="1">
      <alignment horizontal="left" vertical="center" wrapText="1"/>
    </xf>
    <xf numFmtId="0" fontId="40" fillId="5" borderId="47" xfId="9" applyFont="1" applyFill="1" applyBorder="1" applyAlignment="1">
      <alignment vertical="center" wrapText="1"/>
    </xf>
    <xf numFmtId="0" fontId="0" fillId="0" borderId="49" xfId="0" applyBorder="1"/>
    <xf numFmtId="0" fontId="0" fillId="0" borderId="50" xfId="0" applyBorder="1"/>
    <xf numFmtId="0" fontId="0" fillId="0" borderId="51" xfId="0" applyBorder="1"/>
    <xf numFmtId="0" fontId="0" fillId="0" borderId="52" xfId="0" applyBorder="1"/>
    <xf numFmtId="0" fontId="0" fillId="0" borderId="53" xfId="0" applyBorder="1"/>
    <xf numFmtId="0" fontId="44" fillId="20" borderId="47" xfId="9" applyFont="1" applyFill="1" applyBorder="1" applyAlignment="1">
      <alignment horizontal="left" vertical="center" wrapText="1"/>
    </xf>
    <xf numFmtId="0" fontId="41" fillId="19" borderId="47" xfId="9" applyFont="1" applyFill="1" applyBorder="1" applyAlignment="1">
      <alignment horizontal="left" vertical="center" wrapText="1"/>
    </xf>
    <xf numFmtId="0" fontId="45" fillId="19" borderId="47" xfId="9" applyFont="1" applyFill="1" applyBorder="1" applyAlignment="1">
      <alignment horizontal="center" vertical="center"/>
    </xf>
    <xf numFmtId="0" fontId="41" fillId="20" borderId="47" xfId="9" applyFont="1" applyFill="1" applyBorder="1" applyAlignment="1">
      <alignment horizontal="left" vertical="center" wrapText="1"/>
    </xf>
    <xf numFmtId="0" fontId="43" fillId="18" borderId="0" xfId="9" applyFont="1" applyFill="1" applyAlignment="1">
      <alignment horizontal="left" vertical="center" indent="1"/>
    </xf>
    <xf numFmtId="0" fontId="39" fillId="0" borderId="0" xfId="9"/>
    <xf numFmtId="0" fontId="47" fillId="18" borderId="0" xfId="9" applyFont="1" applyFill="1" applyAlignment="1">
      <alignment horizontal="center" vertical="center" wrapText="1"/>
    </xf>
    <xf numFmtId="0" fontId="41" fillId="15" borderId="47" xfId="9" applyFont="1" applyFill="1" applyBorder="1" applyAlignment="1">
      <alignment horizontal="left" vertical="center" wrapText="1"/>
    </xf>
    <xf numFmtId="0" fontId="41" fillId="21" borderId="47" xfId="9" applyFont="1" applyFill="1" applyBorder="1" applyAlignment="1">
      <alignment horizontal="left" vertical="center" wrapText="1"/>
    </xf>
    <xf numFmtId="0" fontId="48" fillId="22" borderId="47" xfId="9" applyFont="1" applyFill="1" applyBorder="1" applyAlignment="1">
      <alignment horizontal="left" vertical="center" wrapText="1" indent="1"/>
    </xf>
    <xf numFmtId="0" fontId="38" fillId="0" borderId="0" xfId="0" applyFont="1" applyAlignment="1">
      <alignment horizontal="center" vertical="center" wrapText="1"/>
    </xf>
    <xf numFmtId="0" fontId="17" fillId="14" borderId="46" xfId="0" applyFont="1" applyFill="1" applyBorder="1" applyAlignment="1">
      <alignment vertical="center" wrapText="1"/>
    </xf>
    <xf numFmtId="0" fontId="0" fillId="0" borderId="39" xfId="0" applyBorder="1"/>
    <xf numFmtId="0" fontId="0" fillId="0" borderId="40" xfId="0" applyBorder="1"/>
    <xf numFmtId="58" fontId="17" fillId="14" borderId="46" xfId="0" applyNumberFormat="1" applyFont="1" applyFill="1" applyBorder="1" applyAlignment="1">
      <alignment vertical="center" wrapText="1"/>
    </xf>
    <xf numFmtId="0" fontId="6" fillId="5" borderId="0" xfId="2" applyFont="1" applyFill="1" applyAlignment="1">
      <alignment horizontal="distributed" vertical="center"/>
    </xf>
    <xf numFmtId="0" fontId="6" fillId="5" borderId="0" xfId="2" applyFont="1" applyFill="1">
      <alignment vertical="center"/>
    </xf>
    <xf numFmtId="0" fontId="6" fillId="5" borderId="0" xfId="2" applyFont="1" applyFill="1" applyAlignment="1">
      <alignment horizontal="center" vertical="center"/>
    </xf>
    <xf numFmtId="0" fontId="11" fillId="0" borderId="0" xfId="1" applyFont="1" applyAlignment="1">
      <alignment horizontal="left" vertical="top" wrapText="1"/>
    </xf>
    <xf numFmtId="0" fontId="6" fillId="0" borderId="0" xfId="2" applyFont="1" applyAlignment="1">
      <alignment horizontal="right" vertical="center"/>
    </xf>
    <xf numFmtId="0" fontId="6" fillId="5" borderId="0" xfId="2" applyFont="1" applyFill="1" applyAlignment="1">
      <alignment horizontal="left" vertical="center" shrinkToFit="1"/>
    </xf>
    <xf numFmtId="0" fontId="10" fillId="5" borderId="0" xfId="2" applyFont="1" applyFill="1" applyAlignment="1">
      <alignment horizontal="left" vertical="top" wrapText="1"/>
    </xf>
    <xf numFmtId="0" fontId="6" fillId="5" borderId="0" xfId="2" applyFont="1" applyFill="1" applyAlignment="1">
      <alignment horizontal="left" vertical="center" wrapText="1"/>
    </xf>
    <xf numFmtId="3" fontId="6" fillId="5" borderId="11" xfId="3" applyNumberFormat="1" applyFont="1" applyFill="1" applyBorder="1" applyAlignment="1">
      <alignment horizontal="center" vertical="center"/>
    </xf>
    <xf numFmtId="0" fontId="0" fillId="0" borderId="11" xfId="0" applyBorder="1"/>
    <xf numFmtId="0" fontId="4" fillId="0" borderId="0" xfId="8" applyFont="1" applyAlignment="1">
      <alignment horizontal="center" vertical="center"/>
    </xf>
    <xf numFmtId="0" fontId="4" fillId="0" borderId="0" xfId="8" applyFont="1">
      <alignment vertical="center"/>
    </xf>
    <xf numFmtId="181" fontId="34" fillId="5" borderId="11" xfId="8" applyNumberFormat="1" applyFont="1" applyFill="1" applyBorder="1" applyAlignment="1">
      <alignment horizontal="left" vertical="center" indent="1" shrinkToFit="1"/>
    </xf>
    <xf numFmtId="0" fontId="4" fillId="5" borderId="0" xfId="8" applyFont="1" applyFill="1" applyAlignment="1">
      <alignment horizontal="center" vertical="center"/>
    </xf>
    <xf numFmtId="181" fontId="4" fillId="5" borderId="11" xfId="8" applyNumberFormat="1" applyFont="1" applyFill="1" applyBorder="1" applyAlignment="1">
      <alignment horizontal="left" vertical="center" indent="1" shrinkToFit="1"/>
    </xf>
    <xf numFmtId="0" fontId="28" fillId="7" borderId="0" xfId="0" applyFont="1" applyFill="1" applyAlignment="1">
      <alignment horizontal="center" vertical="center" wrapText="1"/>
    </xf>
    <xf numFmtId="0" fontId="17" fillId="13" borderId="42" xfId="0" applyFont="1" applyFill="1" applyBorder="1" applyAlignment="1">
      <alignment vertical="center" wrapText="1"/>
    </xf>
    <xf numFmtId="49" fontId="17" fillId="13" borderId="42" xfId="0" applyNumberFormat="1" applyFont="1" applyFill="1" applyBorder="1" applyAlignment="1">
      <alignment vertical="center" wrapText="1"/>
    </xf>
    <xf numFmtId="0" fontId="17" fillId="10" borderId="42" xfId="0" applyFont="1" applyFill="1" applyBorder="1" applyAlignment="1">
      <alignment vertical="center" wrapText="1"/>
    </xf>
    <xf numFmtId="0" fontId="16" fillId="0" borderId="11" xfId="0" applyFont="1" applyBorder="1" applyAlignment="1">
      <alignment horizontal="center"/>
    </xf>
    <xf numFmtId="182" fontId="17" fillId="13" borderId="42" xfId="0" applyNumberFormat="1" applyFont="1" applyFill="1" applyBorder="1" applyAlignment="1">
      <alignment vertical="center" wrapText="1"/>
    </xf>
    <xf numFmtId="0" fontId="31" fillId="0" borderId="0" xfId="0" applyFont="1" applyAlignment="1">
      <alignment horizontal="center"/>
    </xf>
    <xf numFmtId="0" fontId="29" fillId="0" borderId="0" xfId="0" applyFont="1" applyAlignment="1">
      <alignment horizontal="center" vertical="center" wrapText="1"/>
    </xf>
    <xf numFmtId="0" fontId="16" fillId="0" borderId="0" xfId="0" applyFont="1"/>
    <xf numFmtId="38" fontId="16" fillId="5" borderId="11" xfId="4" applyFont="1" applyFill="1" applyBorder="1" applyAlignment="1">
      <alignment horizontal="left" vertical="center" wrapText="1"/>
    </xf>
    <xf numFmtId="0" fontId="0" fillId="5" borderId="11" xfId="0" applyFill="1" applyBorder="1"/>
    <xf numFmtId="38" fontId="26" fillId="6" borderId="34" xfId="4" applyFont="1" applyFill="1" applyBorder="1" applyAlignment="1">
      <alignment horizontal="center" vertical="center" wrapText="1"/>
    </xf>
    <xf numFmtId="0" fontId="0" fillId="0" borderId="13" xfId="0" applyBorder="1"/>
    <xf numFmtId="0" fontId="0" fillId="0" borderId="14" xfId="0" applyBorder="1"/>
    <xf numFmtId="38" fontId="24" fillId="0" borderId="20" xfId="4" applyFont="1" applyBorder="1" applyAlignment="1">
      <alignment horizontal="center" vertical="center" wrapText="1"/>
    </xf>
    <xf numFmtId="38" fontId="24" fillId="0" borderId="0" xfId="4" applyFont="1" applyAlignment="1">
      <alignment horizontal="right" vertical="center"/>
    </xf>
    <xf numFmtId="38" fontId="14" fillId="0" borderId="0" xfId="4" applyFont="1"/>
    <xf numFmtId="38" fontId="26" fillId="6" borderId="35" xfId="4" applyFont="1" applyFill="1" applyBorder="1" applyAlignment="1">
      <alignment horizontal="center" vertical="center" wrapText="1"/>
    </xf>
    <xf numFmtId="38" fontId="26" fillId="0" borderId="28" xfId="4" applyFont="1" applyBorder="1" applyAlignment="1">
      <alignment horizontal="center" vertical="center" wrapText="1"/>
    </xf>
    <xf numFmtId="0" fontId="0" fillId="0" borderId="29" xfId="0" applyBorder="1"/>
    <xf numFmtId="38" fontId="24" fillId="0" borderId="20" xfId="4" applyFont="1" applyBorder="1" applyAlignment="1">
      <alignment horizontal="center" vertical="center" wrapText="1" shrinkToFit="1"/>
    </xf>
    <xf numFmtId="38" fontId="16" fillId="0" borderId="0" xfId="4" applyFont="1" applyAlignment="1">
      <alignment horizontal="distributed" vertical="center" wrapText="1"/>
    </xf>
    <xf numFmtId="38" fontId="24" fillId="0" borderId="37" xfId="4" applyFont="1" applyBorder="1" applyAlignment="1">
      <alignment horizontal="center" vertical="center" wrapText="1" shrinkToFit="1"/>
    </xf>
    <xf numFmtId="38" fontId="24" fillId="0" borderId="36" xfId="4" applyFont="1" applyBorder="1" applyAlignment="1">
      <alignment horizontal="center" vertical="center" wrapText="1" shrinkToFit="1"/>
    </xf>
    <xf numFmtId="0" fontId="0" fillId="0" borderId="17" xfId="0" applyBorder="1"/>
    <xf numFmtId="0" fontId="0" fillId="0" borderId="32" xfId="0" applyBorder="1"/>
    <xf numFmtId="38" fontId="25" fillId="0" borderId="0" xfId="4" applyFont="1" applyAlignment="1">
      <alignment horizontal="center" vertical="center" wrapText="1"/>
    </xf>
    <xf numFmtId="38" fontId="24" fillId="0" borderId="16" xfId="4" applyFont="1" applyBorder="1" applyAlignment="1">
      <alignment horizontal="center" vertical="center" wrapText="1"/>
    </xf>
    <xf numFmtId="38" fontId="24" fillId="0" borderId="24" xfId="4" applyFont="1" applyBorder="1" applyAlignment="1">
      <alignment horizontal="center" vertical="center" wrapText="1"/>
    </xf>
    <xf numFmtId="0" fontId="0" fillId="0" borderId="25" xfId="0" applyBorder="1"/>
    <xf numFmtId="0" fontId="17" fillId="4" borderId="0" xfId="0" applyFont="1" applyFill="1" applyAlignment="1">
      <alignment vertical="center" wrapText="1"/>
    </xf>
    <xf numFmtId="0" fontId="19" fillId="11" borderId="41" xfId="0" applyFont="1" applyFill="1" applyBorder="1" applyAlignment="1">
      <alignment horizontal="center" vertical="center" wrapText="1"/>
    </xf>
    <xf numFmtId="0" fontId="17" fillId="15" borderId="46" xfId="0" applyFont="1" applyFill="1" applyBorder="1" applyAlignment="1">
      <alignment vertical="center" wrapText="1"/>
    </xf>
    <xf numFmtId="49" fontId="17" fillId="12" borderId="46" xfId="0" applyNumberFormat="1" applyFont="1" applyFill="1" applyBorder="1" applyAlignment="1">
      <alignment vertical="center" wrapText="1"/>
    </xf>
    <xf numFmtId="0" fontId="21" fillId="3" borderId="10"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3" xfId="0" applyBorder="1"/>
    <xf numFmtId="0" fontId="0" fillId="0" borderId="9" xfId="0" applyBorder="1"/>
    <xf numFmtId="0" fontId="17" fillId="12" borderId="46" xfId="0" applyFont="1" applyFill="1" applyBorder="1" applyAlignment="1">
      <alignment vertical="center" wrapText="1"/>
    </xf>
    <xf numFmtId="0" fontId="17" fillId="2" borderId="0" xfId="0" applyFont="1" applyFill="1" applyAlignment="1">
      <alignment vertical="center" wrapText="1"/>
    </xf>
  </cellXfs>
  <cellStyles count="10">
    <cellStyle name="桁区切り 2" xfId="3" xr:uid="{00000000-0005-0000-0000-000003000000}"/>
    <cellStyle name="桁区切り 2 2" xfId="5" xr:uid="{00000000-0005-0000-0000-000005000000}"/>
    <cellStyle name="桁区切り 3" xfId="4" xr:uid="{00000000-0005-0000-0000-000004000000}"/>
    <cellStyle name="桁区切り 4" xfId="6" xr:uid="{00000000-0005-0000-0000-000006000000}"/>
    <cellStyle name="標準" xfId="0" builtinId="0"/>
    <cellStyle name="標準 2" xfId="1" xr:uid="{00000000-0005-0000-0000-000001000000}"/>
    <cellStyle name="標準 3" xfId="7" xr:uid="{00000000-0005-0000-0000-000007000000}"/>
    <cellStyle name="標準 4" xfId="2" xr:uid="{00000000-0005-0000-0000-000002000000}"/>
    <cellStyle name="標準 5" xfId="8" xr:uid="{00000000-0005-0000-0000-000008000000}"/>
    <cellStyle name="標準 6" xfId="9" xr:uid="{00000000-0005-0000-0000-000009000000}"/>
  </cellStyles>
  <dxfs count="6">
    <dxf>
      <font>
        <b/>
        <sz val="11"/>
        <color rgb="FF000000"/>
        <name val="MS P明朝"/>
        <charset val="1"/>
      </font>
    </dxf>
    <dxf>
      <fill>
        <patternFill>
          <bgColor rgb="FFF4CCCC"/>
        </patternFill>
      </fill>
    </dxf>
    <dxf>
      <font>
        <b/>
        <sz val="13"/>
        <color rgb="FFC00000"/>
        <name val="MS P明朝"/>
        <charset val="1"/>
      </font>
      <fill>
        <patternFill>
          <bgColor rgb="FFF4CCCC"/>
        </patternFill>
      </fill>
    </dxf>
    <dxf>
      <font>
        <b/>
        <sz val="13"/>
        <color rgb="FFC00000"/>
        <name val="MS P明朝"/>
        <charset val="1"/>
      </font>
      <fill>
        <patternFill>
          <bgColor rgb="FFF4CCCC"/>
        </patternFill>
      </fill>
    </dxf>
    <dxf>
      <font>
        <b/>
        <sz val="13"/>
        <color rgb="FFC00000"/>
        <name val="MS P明朝"/>
        <charset val="1"/>
      </font>
      <fill>
        <patternFill>
          <bgColor rgb="FFF4CCCC"/>
        </patternFill>
      </fill>
    </dxf>
    <dxf>
      <font>
        <b/>
        <sz val="14"/>
        <color rgb="FF000000"/>
        <name val="MS P明朝"/>
        <charset val="1"/>
      </font>
      <fill>
        <patternFill>
          <bgColor rgb="FFE2F0D9"/>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A5A5A5"/>
      <rgbColor rgb="FF808080"/>
      <rgbColor rgb="FF9999FF"/>
      <rgbColor rgb="FF993366"/>
      <rgbColor rgb="FFFFF2CC"/>
      <rgbColor rgb="FFD9EA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F4FA"/>
      <rgbColor rgb="FFE2F0D9"/>
      <rgbColor rgb="FFFCE4D6"/>
      <rgbColor rgb="FF99CCFF"/>
      <rgbColor rgb="FFFF99CC"/>
      <rgbColor rgb="FFCC99FF"/>
      <rgbColor rgb="FFF4CCCC"/>
      <rgbColor rgb="FF3366FF"/>
      <rgbColor rgb="FF33CCCC"/>
      <rgbColor rgb="FF99CC00"/>
      <rgbColor rgb="FFFFCC00"/>
      <rgbColor rgb="FFFF9900"/>
      <rgbColor rgb="FFFF6600"/>
      <rgbColor rgb="FF666699"/>
      <rgbColor rgb="FF7F8FA6"/>
      <rgbColor rgb="FF17365D"/>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pageSetUpPr fitToPage="1"/>
  </sheetPr>
  <dimension ref="A1:E33"/>
  <sheetViews>
    <sheetView showGridLines="0" tabSelected="1" view="pageBreakPreview" zoomScale="60" zoomScaleNormal="100" workbookViewId="0">
      <selection activeCell="I22" sqref="I22"/>
    </sheetView>
  </sheetViews>
  <sheetFormatPr defaultColWidth="9" defaultRowHeight="12.75"/>
  <cols>
    <col min="1" max="1" width="5" style="135" customWidth="1"/>
    <col min="2" max="2" width="17" style="135" customWidth="1"/>
    <col min="3" max="3" width="38" style="135" customWidth="1"/>
    <col min="4" max="4" width="50" style="135" customWidth="1"/>
    <col min="5" max="5" width="29.265625" style="135" customWidth="1"/>
    <col min="6" max="6" width="9" style="135" customWidth="1"/>
    <col min="7" max="16384" width="9" style="135"/>
  </cols>
  <sheetData>
    <row r="1" spans="1:5" ht="27.95" customHeight="1">
      <c r="A1" s="166" t="s">
        <v>0</v>
      </c>
      <c r="B1" s="165"/>
      <c r="C1" s="165"/>
      <c r="D1" s="165"/>
      <c r="E1" s="165"/>
    </row>
    <row r="2" spans="1:5" ht="27.95" customHeight="1">
      <c r="A2" s="165"/>
      <c r="B2" s="165"/>
      <c r="C2" s="165"/>
      <c r="D2" s="165"/>
      <c r="E2" s="165"/>
    </row>
    <row r="4" spans="1:5" ht="27.95" customHeight="1">
      <c r="A4" s="169" t="s">
        <v>277</v>
      </c>
      <c r="B4" s="155"/>
      <c r="C4" s="155"/>
      <c r="D4" s="155"/>
      <c r="E4" s="156"/>
    </row>
    <row r="5" spans="1:5" ht="27.95" customHeight="1">
      <c r="A5" s="157"/>
      <c r="B5" s="158"/>
      <c r="C5" s="158"/>
      <c r="D5" s="158"/>
      <c r="E5" s="159"/>
    </row>
    <row r="7" spans="1:5" ht="26.1" customHeight="1">
      <c r="B7" s="137" t="s">
        <v>1</v>
      </c>
      <c r="C7" s="137" t="s">
        <v>2</v>
      </c>
      <c r="D7" s="137" t="s">
        <v>3</v>
      </c>
      <c r="E7" s="137" t="s">
        <v>4</v>
      </c>
    </row>
    <row r="8" spans="1:5" ht="30.95" customHeight="1">
      <c r="B8" s="151" t="s">
        <v>5</v>
      </c>
      <c r="C8" s="160" t="s">
        <v>6</v>
      </c>
      <c r="D8" s="163" t="s">
        <v>7</v>
      </c>
      <c r="E8" s="163" t="s">
        <v>8</v>
      </c>
    </row>
    <row r="9" spans="1:5" ht="30.95" customHeight="1">
      <c r="B9" s="152"/>
      <c r="C9" s="152"/>
      <c r="D9" s="152"/>
      <c r="E9" s="152"/>
    </row>
    <row r="10" spans="1:5" ht="30.95" customHeight="1">
      <c r="B10" s="162" t="s">
        <v>9</v>
      </c>
      <c r="C10" s="153" t="s">
        <v>10</v>
      </c>
      <c r="D10" s="161" t="s">
        <v>11</v>
      </c>
      <c r="E10" s="161" t="s">
        <v>12</v>
      </c>
    </row>
    <row r="11" spans="1:5" ht="30.95" customHeight="1">
      <c r="B11" s="152"/>
      <c r="C11" s="152"/>
      <c r="D11" s="152"/>
      <c r="E11" s="152"/>
    </row>
    <row r="12" spans="1:5" ht="30.95" customHeight="1">
      <c r="B12" s="151" t="s">
        <v>13</v>
      </c>
      <c r="C12" s="160" t="s">
        <v>14</v>
      </c>
      <c r="D12" s="163" t="s">
        <v>15</v>
      </c>
      <c r="E12" s="168" t="s">
        <v>16</v>
      </c>
    </row>
    <row r="13" spans="1:5" ht="30.95" customHeight="1">
      <c r="B13" s="152"/>
      <c r="C13" s="152"/>
      <c r="D13" s="152"/>
      <c r="E13" s="152"/>
    </row>
    <row r="14" spans="1:5" ht="30.95" customHeight="1">
      <c r="B14" s="162" t="s">
        <v>17</v>
      </c>
      <c r="C14" s="153" t="s">
        <v>18</v>
      </c>
      <c r="D14" s="161" t="s">
        <v>19</v>
      </c>
      <c r="E14" s="167" t="s">
        <v>20</v>
      </c>
    </row>
    <row r="15" spans="1:5" ht="30.95" customHeight="1">
      <c r="B15" s="152"/>
      <c r="C15" s="152"/>
      <c r="D15" s="152"/>
      <c r="E15" s="152"/>
    </row>
    <row r="16" spans="1:5" ht="30.95" customHeight="1">
      <c r="B16" s="151" t="s">
        <v>21</v>
      </c>
      <c r="C16" s="160" t="s">
        <v>22</v>
      </c>
      <c r="D16" s="163" t="s">
        <v>23</v>
      </c>
      <c r="E16" s="167" t="s">
        <v>24</v>
      </c>
    </row>
    <row r="17" spans="1:5" ht="30.95" customHeight="1">
      <c r="B17" s="152"/>
      <c r="C17" s="152"/>
      <c r="D17" s="152"/>
      <c r="E17" s="152"/>
    </row>
    <row r="18" spans="1:5" ht="30.95" customHeight="1">
      <c r="B18" s="162" t="s">
        <v>25</v>
      </c>
      <c r="C18" s="153" t="s">
        <v>26</v>
      </c>
      <c r="D18" s="161" t="s">
        <v>27</v>
      </c>
      <c r="E18" s="161" t="s">
        <v>28</v>
      </c>
    </row>
    <row r="19" spans="1:5" ht="30.95" customHeight="1">
      <c r="B19" s="152"/>
      <c r="C19" s="152"/>
      <c r="D19" s="152"/>
      <c r="E19" s="152"/>
    </row>
    <row r="20" spans="1:5" ht="30.95" customHeight="1">
      <c r="B20" s="151" t="s">
        <v>29</v>
      </c>
      <c r="C20" s="160" t="s">
        <v>30</v>
      </c>
      <c r="D20" s="163" t="s">
        <v>31</v>
      </c>
      <c r="E20" s="163" t="s">
        <v>32</v>
      </c>
    </row>
    <row r="21" spans="1:5" ht="30.95" customHeight="1">
      <c r="B21" s="152"/>
      <c r="C21" s="152"/>
      <c r="D21" s="152"/>
      <c r="E21" s="152"/>
    </row>
    <row r="22" spans="1:5" ht="30.95" customHeight="1">
      <c r="B22" s="162" t="s">
        <v>33</v>
      </c>
      <c r="C22" s="153" t="s">
        <v>34</v>
      </c>
      <c r="D22" s="161" t="s">
        <v>35</v>
      </c>
      <c r="E22" s="161" t="s">
        <v>36</v>
      </c>
    </row>
    <row r="23" spans="1:5" ht="30.95" customHeight="1">
      <c r="B23" s="152"/>
      <c r="C23" s="152"/>
      <c r="D23" s="152"/>
      <c r="E23" s="152"/>
    </row>
    <row r="25" spans="1:5" ht="24.95" customHeight="1">
      <c r="A25" s="164" t="s">
        <v>37</v>
      </c>
      <c r="B25" s="165"/>
      <c r="C25" s="165"/>
      <c r="D25" s="165"/>
      <c r="E25" s="165"/>
    </row>
    <row r="26" spans="1:5" ht="24" customHeight="1">
      <c r="A26" s="136" t="s">
        <v>38</v>
      </c>
      <c r="B26" s="149" t="s">
        <v>39</v>
      </c>
      <c r="C26" s="150"/>
      <c r="D26" s="150"/>
      <c r="E26" s="150"/>
    </row>
    <row r="27" spans="1:5" ht="24" customHeight="1">
      <c r="A27" s="136" t="s">
        <v>38</v>
      </c>
      <c r="B27" s="149" t="s">
        <v>40</v>
      </c>
      <c r="C27" s="150"/>
      <c r="D27" s="150"/>
      <c r="E27" s="150"/>
    </row>
    <row r="28" spans="1:5" ht="24" customHeight="1">
      <c r="A28" s="136" t="s">
        <v>38</v>
      </c>
      <c r="B28" s="149" t="s">
        <v>41</v>
      </c>
      <c r="C28" s="150"/>
      <c r="D28" s="150"/>
      <c r="E28" s="150"/>
    </row>
    <row r="29" spans="1:5" ht="24" customHeight="1">
      <c r="A29" s="136" t="s">
        <v>38</v>
      </c>
      <c r="B29" s="149" t="s">
        <v>42</v>
      </c>
      <c r="C29" s="150"/>
      <c r="D29" s="150"/>
      <c r="E29" s="150"/>
    </row>
    <row r="30" spans="1:5" ht="24" customHeight="1">
      <c r="A30" s="136" t="s">
        <v>38</v>
      </c>
      <c r="B30" s="149" t="s">
        <v>43</v>
      </c>
      <c r="C30" s="150"/>
      <c r="D30" s="150"/>
      <c r="E30" s="150"/>
    </row>
    <row r="32" spans="1:5">
      <c r="A32" s="154" t="s">
        <v>44</v>
      </c>
      <c r="B32" s="155"/>
      <c r="C32" s="155"/>
      <c r="D32" s="155"/>
      <c r="E32" s="156"/>
    </row>
    <row r="33" spans="1:5">
      <c r="A33" s="157"/>
      <c r="B33" s="158"/>
      <c r="C33" s="158"/>
      <c r="D33" s="158"/>
      <c r="E33" s="159"/>
    </row>
  </sheetData>
  <mergeCells count="41">
    <mergeCell ref="A1:E2"/>
    <mergeCell ref="B20:B21"/>
    <mergeCell ref="E16:E17"/>
    <mergeCell ref="D20:D21"/>
    <mergeCell ref="D14:D15"/>
    <mergeCell ref="D10:D11"/>
    <mergeCell ref="E12:E13"/>
    <mergeCell ref="E18:E19"/>
    <mergeCell ref="B16:B17"/>
    <mergeCell ref="C18:C19"/>
    <mergeCell ref="C14:C15"/>
    <mergeCell ref="E14:E15"/>
    <mergeCell ref="A4:E5"/>
    <mergeCell ref="C12:C13"/>
    <mergeCell ref="A25:E25"/>
    <mergeCell ref="D16:D17"/>
    <mergeCell ref="D12:D13"/>
    <mergeCell ref="B10:B11"/>
    <mergeCell ref="C8:C9"/>
    <mergeCell ref="D18:D19"/>
    <mergeCell ref="D8:D9"/>
    <mergeCell ref="B22:B23"/>
    <mergeCell ref="E22:E23"/>
    <mergeCell ref="D22:D23"/>
    <mergeCell ref="E20:E21"/>
    <mergeCell ref="B30:E30"/>
    <mergeCell ref="B8:B9"/>
    <mergeCell ref="C10:C11"/>
    <mergeCell ref="A32:E33"/>
    <mergeCell ref="C16:C17"/>
    <mergeCell ref="E10:E11"/>
    <mergeCell ref="B14:B15"/>
    <mergeCell ref="C22:C23"/>
    <mergeCell ref="B26:E26"/>
    <mergeCell ref="B27:E27"/>
    <mergeCell ref="B29:E29"/>
    <mergeCell ref="B28:E28"/>
    <mergeCell ref="E8:E9"/>
    <mergeCell ref="B12:B13"/>
    <mergeCell ref="B18:B19"/>
    <mergeCell ref="C20:C21"/>
  </mergeCells>
  <phoneticPr fontId="49"/>
  <pageMargins left="0.3" right="0.3" top="0.4" bottom="0.4" header="0.1" footer="0.1"/>
  <pageSetup paperSize="9" scale="61" orientation="landscape" r:id="rId1"/>
  <headerFooter>
    <oddFooter>&amp;C法人一括申請様式　入力手順</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pageSetUpPr fitToPage="1"/>
  </sheetPr>
  <dimension ref="A1:E12"/>
  <sheetViews>
    <sheetView showGridLines="0" view="pageBreakPreview" zoomScale="133" zoomScaleNormal="100" workbookViewId="0">
      <selection activeCell="J11" sqref="J11"/>
    </sheetView>
  </sheetViews>
  <sheetFormatPr defaultColWidth="8.73046875" defaultRowHeight="14.25"/>
  <cols>
    <col min="1" max="1" width="28" customWidth="1"/>
    <col min="2" max="2" width="24" customWidth="1"/>
    <col min="3" max="3" width="21" customWidth="1"/>
    <col min="4" max="4" width="19.265625" customWidth="1"/>
    <col min="5" max="5" width="3" customWidth="1"/>
  </cols>
  <sheetData>
    <row r="1" spans="1:5" ht="31.5" customHeight="1">
      <c r="A1" s="170" t="s">
        <v>6</v>
      </c>
      <c r="B1" s="141"/>
      <c r="C1" s="141"/>
      <c r="D1" s="141"/>
    </row>
    <row r="2" spans="1:5">
      <c r="A2" s="88"/>
      <c r="B2" s="88"/>
      <c r="C2" s="88"/>
      <c r="D2" s="88"/>
      <c r="E2" s="88"/>
    </row>
    <row r="3" spans="1:5" ht="30" customHeight="1">
      <c r="A3" s="64" t="s">
        <v>45</v>
      </c>
      <c r="B3" s="171"/>
      <c r="C3" s="172"/>
      <c r="D3" s="173"/>
      <c r="E3" s="88"/>
    </row>
    <row r="4" spans="1:5" ht="30" customHeight="1">
      <c r="A4" s="64" t="s">
        <v>46</v>
      </c>
      <c r="B4" s="171"/>
      <c r="C4" s="172"/>
      <c r="D4" s="173"/>
      <c r="E4" s="88"/>
    </row>
    <row r="5" spans="1:5" ht="30" customHeight="1">
      <c r="A5" s="64" t="s">
        <v>47</v>
      </c>
      <c r="B5" s="171"/>
      <c r="C5" s="172"/>
      <c r="D5" s="173"/>
      <c r="E5" s="88"/>
    </row>
    <row r="6" spans="1:5" ht="30" customHeight="1">
      <c r="A6" s="64" t="s">
        <v>48</v>
      </c>
      <c r="B6" s="171"/>
      <c r="C6" s="172"/>
      <c r="D6" s="173"/>
      <c r="E6" s="88"/>
    </row>
    <row r="7" spans="1:5" ht="30" customHeight="1">
      <c r="A7" s="64" t="s">
        <v>49</v>
      </c>
      <c r="B7" s="171"/>
      <c r="C7" s="172"/>
      <c r="D7" s="173"/>
      <c r="E7" s="88"/>
    </row>
    <row r="8" spans="1:5" ht="30" customHeight="1">
      <c r="A8" s="64" t="s">
        <v>50</v>
      </c>
      <c r="B8" s="171"/>
      <c r="C8" s="172"/>
      <c r="D8" s="173"/>
      <c r="E8" s="88"/>
    </row>
    <row r="9" spans="1:5" ht="30" customHeight="1">
      <c r="A9" s="64" t="s">
        <v>51</v>
      </c>
      <c r="B9" s="171"/>
      <c r="C9" s="172"/>
      <c r="D9" s="173"/>
      <c r="E9" s="88"/>
    </row>
    <row r="10" spans="1:5" ht="30" customHeight="1">
      <c r="A10" s="64" t="s">
        <v>52</v>
      </c>
      <c r="B10" s="171"/>
      <c r="C10" s="172"/>
      <c r="D10" s="173"/>
      <c r="E10" s="88"/>
    </row>
    <row r="11" spans="1:5" ht="30" customHeight="1">
      <c r="A11" s="64" t="s">
        <v>53</v>
      </c>
      <c r="B11" s="171"/>
      <c r="C11" s="172"/>
      <c r="D11" s="173"/>
      <c r="E11" s="88"/>
    </row>
    <row r="12" spans="1:5" ht="24" customHeight="1">
      <c r="A12" s="64" t="s">
        <v>54</v>
      </c>
      <c r="B12" s="174"/>
      <c r="C12" s="172"/>
      <c r="D12" s="173"/>
      <c r="E12" s="88"/>
    </row>
  </sheetData>
  <mergeCells count="11">
    <mergeCell ref="B12:D12"/>
    <mergeCell ref="B7:D7"/>
    <mergeCell ref="B6:D6"/>
    <mergeCell ref="B10:D10"/>
    <mergeCell ref="B11:D11"/>
    <mergeCell ref="B9:D9"/>
    <mergeCell ref="A1:D1"/>
    <mergeCell ref="B3:D3"/>
    <mergeCell ref="B5:D5"/>
    <mergeCell ref="B8:D8"/>
    <mergeCell ref="B4:D4"/>
  </mergeCells>
  <phoneticPr fontId="49"/>
  <pageMargins left="0.35" right="0.35" top="0.45" bottom="0.45" header="0.2" footer="0.2"/>
  <pageSetup paperSize="9" fitToHeight="0" orientation="portrait" r:id="rId1"/>
  <headerFooter>
    <oddFooter>&amp;C&amp;P /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31"/>
  <sheetViews>
    <sheetView showGridLines="0" showZeros="0" view="pageBreakPreview" topLeftCell="A15" zoomScale="113" zoomScaleNormal="70" zoomScaleSheetLayoutView="100" workbookViewId="0">
      <selection activeCell="AN27" sqref="AN27"/>
    </sheetView>
  </sheetViews>
  <sheetFormatPr defaultColWidth="2.265625" defaultRowHeight="18.75" customHeight="1"/>
  <cols>
    <col min="1" max="28" width="2.265625" style="82" customWidth="1"/>
    <col min="29" max="29" width="2.59765625" style="82" bestFit="1" customWidth="1"/>
    <col min="30" max="31" width="3" style="82" customWidth="1"/>
    <col min="32" max="32" width="2.1328125" style="82" customWidth="1"/>
    <col min="33" max="33" width="3.59765625" style="82" bestFit="1" customWidth="1"/>
    <col min="34" max="41" width="2.265625" style="82" customWidth="1"/>
    <col min="42" max="16384" width="2.265625" style="82"/>
  </cols>
  <sheetData>
    <row r="1" spans="1:38" ht="18.75" customHeight="1">
      <c r="B1" s="2" t="s">
        <v>55</v>
      </c>
      <c r="AJ1" s="83"/>
      <c r="AK1" s="83"/>
    </row>
    <row r="2" spans="1:38" ht="18.7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83"/>
      <c r="AK2" s="83"/>
    </row>
    <row r="3" spans="1:38" ht="18" customHeight="1">
      <c r="C3" s="4"/>
      <c r="D3" s="4"/>
      <c r="E3" s="4"/>
      <c r="F3" s="4"/>
      <c r="G3" s="4"/>
      <c r="H3" s="4"/>
      <c r="I3" s="4"/>
      <c r="J3" s="4"/>
      <c r="K3" s="4"/>
      <c r="L3" s="4"/>
      <c r="M3" s="4"/>
      <c r="N3" s="4"/>
      <c r="O3" s="4"/>
      <c r="P3" s="4"/>
      <c r="Q3" s="4"/>
      <c r="R3" s="4"/>
      <c r="S3" s="4"/>
      <c r="T3" s="4"/>
      <c r="U3" s="4"/>
      <c r="V3" s="4"/>
      <c r="W3" s="4"/>
      <c r="X3" s="4"/>
      <c r="Y3" s="4"/>
      <c r="Z3" s="4"/>
      <c r="AA3" s="179" t="s">
        <v>56</v>
      </c>
      <c r="AB3" s="176"/>
      <c r="AC3" s="176"/>
      <c r="AD3" s="176"/>
      <c r="AE3" s="176"/>
      <c r="AF3" s="176"/>
      <c r="AG3" s="176"/>
      <c r="AH3" s="176"/>
    </row>
    <row r="4" spans="1:38" ht="18.75" customHeight="1">
      <c r="C4" s="4"/>
      <c r="D4" s="4"/>
      <c r="E4" s="4"/>
      <c r="F4" s="4"/>
      <c r="G4" s="4"/>
      <c r="H4" s="4"/>
      <c r="I4" s="4"/>
      <c r="J4" s="4"/>
      <c r="K4" s="4"/>
      <c r="L4" s="4"/>
      <c r="M4" s="4"/>
      <c r="N4" s="4"/>
      <c r="O4" s="4"/>
      <c r="P4" s="4"/>
      <c r="Q4" s="4"/>
      <c r="R4" s="4"/>
      <c r="S4" s="4"/>
      <c r="T4" s="4"/>
      <c r="U4" s="4"/>
      <c r="V4" s="4"/>
      <c r="W4" s="4"/>
      <c r="X4" s="4"/>
      <c r="Y4" s="4"/>
      <c r="Z4" s="4"/>
      <c r="AA4" s="5"/>
      <c r="AB4" s="84" t="s">
        <v>57</v>
      </c>
      <c r="AC4" s="83" t="str">
        <f>IF(法人基本情報!$B$12="","",YEAR(法人基本情報!$B$12)-2018)</f>
        <v/>
      </c>
      <c r="AD4" s="6" t="s">
        <v>58</v>
      </c>
      <c r="AE4" s="83" t="str">
        <f>IF(法人基本情報!$B$12="","",MONTH(法人基本情報!$B$12))</f>
        <v/>
      </c>
      <c r="AF4" s="6" t="s">
        <v>59</v>
      </c>
      <c r="AG4" s="83" t="str">
        <f>IF(法人基本情報!$B$12="","",DAY(法人基本情報!$B$12))</f>
        <v/>
      </c>
      <c r="AH4" s="6" t="s">
        <v>60</v>
      </c>
      <c r="AI4" s="7"/>
      <c r="AL4" s="13"/>
    </row>
    <row r="5" spans="1:38" ht="18.75" customHeight="1">
      <c r="C5" s="4"/>
      <c r="D5" s="4"/>
      <c r="E5" s="4"/>
      <c r="F5" s="4"/>
      <c r="G5" s="4"/>
      <c r="H5" s="4"/>
      <c r="I5" s="4"/>
      <c r="J5" s="4"/>
      <c r="K5" s="4"/>
      <c r="L5" s="4"/>
      <c r="M5" s="4"/>
      <c r="N5" s="4"/>
      <c r="O5" s="4"/>
      <c r="P5" s="4"/>
      <c r="Q5" s="4"/>
      <c r="R5" s="4"/>
      <c r="S5" s="4"/>
      <c r="T5" s="4"/>
      <c r="U5" s="4"/>
      <c r="V5" s="4"/>
      <c r="W5" s="4"/>
      <c r="X5" s="4"/>
      <c r="Y5" s="4"/>
      <c r="Z5" s="4"/>
      <c r="AA5" s="4"/>
      <c r="AB5" s="7"/>
      <c r="AC5" s="4"/>
      <c r="AD5" s="4"/>
      <c r="AE5" s="4"/>
      <c r="AF5" s="4"/>
      <c r="AG5" s="4"/>
      <c r="AH5" s="4"/>
      <c r="AI5" s="4"/>
    </row>
    <row r="6" spans="1:38" ht="18.75" customHeight="1">
      <c r="C6" s="82" t="s">
        <v>61</v>
      </c>
      <c r="D6" s="4"/>
      <c r="E6" s="4"/>
      <c r="F6" s="4"/>
      <c r="G6" s="4"/>
      <c r="H6" s="177" t="s">
        <v>62</v>
      </c>
      <c r="I6" s="176"/>
      <c r="J6" s="176"/>
      <c r="K6" s="176"/>
      <c r="L6" s="176"/>
      <c r="N6" s="80" t="s">
        <v>63</v>
      </c>
      <c r="O6" s="4"/>
      <c r="P6" s="4"/>
      <c r="Q6" s="4"/>
      <c r="R6" s="4"/>
      <c r="S6" s="4"/>
      <c r="T6" s="4"/>
      <c r="U6" s="4"/>
      <c r="V6" s="4"/>
      <c r="W6" s="4"/>
      <c r="X6" s="4"/>
      <c r="Y6" s="4"/>
      <c r="Z6" s="4"/>
      <c r="AA6" s="4"/>
      <c r="AB6" s="4"/>
      <c r="AC6" s="4"/>
      <c r="AD6" s="4"/>
      <c r="AE6" s="4"/>
      <c r="AF6" s="4"/>
      <c r="AG6" s="4"/>
      <c r="AH6" s="4"/>
      <c r="AI6" s="4"/>
    </row>
    <row r="7" spans="1:38" ht="18.75" customHeight="1">
      <c r="A7" s="8"/>
      <c r="B7" s="8"/>
      <c r="C7" s="8"/>
      <c r="D7" s="8"/>
      <c r="E7" s="8"/>
      <c r="F7" s="8"/>
      <c r="G7" s="8"/>
      <c r="H7" s="8"/>
      <c r="I7" s="8"/>
      <c r="J7" s="8"/>
      <c r="K7" s="8"/>
      <c r="L7" s="8"/>
      <c r="M7" s="8"/>
    </row>
    <row r="8" spans="1:38" ht="18.75" customHeight="1">
      <c r="A8" s="80"/>
      <c r="B8" s="80"/>
      <c r="O8" s="3" t="s">
        <v>64</v>
      </c>
      <c r="T8" s="82" t="s">
        <v>65</v>
      </c>
      <c r="W8" s="180" t="str">
        <f>IF(法人基本情報!$B$5="","",IF(法人基本情報!$B$4="",法人基本情報!$B$5,"〒"&amp;法人基本情報!$B$4&amp;"　"&amp;法人基本情報!$B$5))</f>
        <v/>
      </c>
      <c r="X8" s="176"/>
      <c r="Y8" s="176"/>
      <c r="Z8" s="176"/>
      <c r="AA8" s="176"/>
      <c r="AB8" s="176"/>
      <c r="AC8" s="176"/>
      <c r="AD8" s="176"/>
      <c r="AE8" s="176"/>
      <c r="AF8" s="176"/>
      <c r="AG8" s="176"/>
      <c r="AH8" s="176"/>
      <c r="AI8" s="176"/>
    </row>
    <row r="9" spans="1:38" ht="18.75" customHeight="1">
      <c r="A9" s="9"/>
      <c r="B9" s="9"/>
      <c r="C9" s="9"/>
      <c r="D9" s="9"/>
      <c r="E9" s="9"/>
      <c r="F9" s="9"/>
      <c r="T9" s="82" t="s">
        <v>66</v>
      </c>
      <c r="W9" s="180" t="str">
        <f>IF(法人基本情報!$B$3="","",法人基本情報!$B$3)</f>
        <v/>
      </c>
      <c r="X9" s="176"/>
      <c r="Y9" s="176"/>
      <c r="Z9" s="176"/>
      <c r="AA9" s="176"/>
      <c r="AB9" s="176"/>
      <c r="AC9" s="176"/>
      <c r="AD9" s="176"/>
      <c r="AE9" s="176"/>
      <c r="AF9" s="176"/>
      <c r="AG9" s="176"/>
      <c r="AH9" s="176"/>
      <c r="AI9" s="176"/>
      <c r="AJ9" s="80"/>
    </row>
    <row r="10" spans="1:38" ht="18.75" customHeight="1">
      <c r="A10" s="9"/>
      <c r="B10" s="9"/>
      <c r="C10" s="9"/>
      <c r="D10" s="9"/>
      <c r="E10" s="9"/>
      <c r="F10" s="9"/>
      <c r="T10" s="82" t="s">
        <v>67</v>
      </c>
      <c r="X10" s="10"/>
      <c r="Y10" s="10"/>
      <c r="Z10" s="10"/>
      <c r="AA10" s="10"/>
      <c r="AB10" s="180" t="str">
        <f>IF(AND(法人基本情報!$B$6="",法人基本情報!$B$7=""),"",法人基本情報!$B$6&amp;"　"&amp;法人基本情報!$B$7)</f>
        <v/>
      </c>
      <c r="AC10" s="176"/>
      <c r="AD10" s="176"/>
      <c r="AE10" s="176"/>
      <c r="AF10" s="176"/>
      <c r="AG10" s="176"/>
      <c r="AH10" s="176"/>
      <c r="AI10" s="176"/>
      <c r="AJ10" s="80"/>
    </row>
    <row r="11" spans="1:38" ht="18.75" customHeight="1">
      <c r="A11" s="9"/>
      <c r="B11" s="9"/>
      <c r="C11" s="9"/>
      <c r="D11" s="9"/>
      <c r="E11" s="9"/>
      <c r="F11" s="9"/>
      <c r="X11" s="10"/>
      <c r="Y11" s="10"/>
      <c r="Z11" s="10"/>
      <c r="AA11" s="10"/>
      <c r="AB11" s="10"/>
      <c r="AC11" s="10"/>
      <c r="AD11" s="10"/>
      <c r="AE11" s="10"/>
      <c r="AF11" s="10"/>
      <c r="AG11" s="10"/>
      <c r="AH11" s="10"/>
      <c r="AI11" s="10"/>
      <c r="AJ11" s="80"/>
    </row>
    <row r="12" spans="1:38" ht="18.75" customHeight="1">
      <c r="A12" s="9"/>
      <c r="B12" s="9"/>
      <c r="C12" s="9"/>
      <c r="D12" s="9"/>
      <c r="E12" s="9"/>
      <c r="F12" s="9"/>
      <c r="X12" s="180"/>
      <c r="Y12" s="176"/>
      <c r="Z12" s="176"/>
      <c r="AA12" s="176"/>
      <c r="AB12" s="176"/>
      <c r="AC12" s="176"/>
      <c r="AD12" s="176"/>
      <c r="AE12" s="176"/>
      <c r="AF12" s="176"/>
      <c r="AG12" s="176"/>
      <c r="AH12" s="176"/>
      <c r="AI12" s="176"/>
    </row>
    <row r="13" spans="1:38" ht="18.75" customHeight="1">
      <c r="F13" s="177" t="s">
        <v>276</v>
      </c>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J13" s="80"/>
    </row>
    <row r="14" spans="1:38" ht="18.75" customHeight="1">
      <c r="A14" s="80"/>
      <c r="B14" s="80"/>
    </row>
    <row r="15" spans="1:38" ht="37.5" customHeight="1">
      <c r="A15" s="11"/>
      <c r="B15" s="11"/>
      <c r="C15" s="182" t="s">
        <v>68</v>
      </c>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row>
    <row r="16" spans="1:38" ht="18.75" customHeight="1">
      <c r="A16" s="85"/>
      <c r="B16" s="85"/>
      <c r="C16" s="85"/>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row>
    <row r="17" spans="1:38" ht="18.75" customHeight="1">
      <c r="S17" s="82" t="s">
        <v>69</v>
      </c>
    </row>
    <row r="18" spans="1:38" ht="18.75" customHeight="1">
      <c r="A18" s="83"/>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row>
    <row r="19" spans="1:38" ht="18.75" customHeight="1">
      <c r="A19" s="83"/>
      <c r="B19" s="80"/>
      <c r="C19" s="177">
        <v>1</v>
      </c>
      <c r="D19" s="176"/>
      <c r="E19" s="175" t="s">
        <v>70</v>
      </c>
      <c r="F19" s="176"/>
      <c r="G19" s="176"/>
      <c r="H19" s="176"/>
      <c r="I19" s="176"/>
      <c r="J19" s="80"/>
      <c r="M19" s="80" t="s">
        <v>71</v>
      </c>
      <c r="N19" s="183" t="str">
        <f>IF('所要額調書(様式第2号)'!$G$13=0,"",'所要額調書(様式第2号)'!$G$13)</f>
        <v/>
      </c>
      <c r="O19" s="184"/>
      <c r="P19" s="184"/>
      <c r="Q19" s="184"/>
      <c r="R19" s="184"/>
      <c r="S19" s="184"/>
      <c r="T19" s="184"/>
      <c r="U19" s="184"/>
      <c r="V19" s="184"/>
      <c r="W19" s="184"/>
      <c r="X19" s="184"/>
      <c r="Y19" s="3" t="s">
        <v>72</v>
      </c>
      <c r="AA19" s="83"/>
      <c r="AB19" s="83"/>
      <c r="AC19" s="83"/>
      <c r="AD19" s="83"/>
      <c r="AE19" s="83"/>
      <c r="AF19" s="83"/>
      <c r="AG19" s="83"/>
      <c r="AH19" s="83"/>
      <c r="AI19" s="83"/>
      <c r="AL19" s="14"/>
    </row>
    <row r="20" spans="1:38" ht="18.75" customHeight="1">
      <c r="B20" s="80"/>
    </row>
    <row r="21" spans="1:38" ht="18.75" customHeight="1">
      <c r="B21" s="80"/>
      <c r="C21" s="177">
        <v>2</v>
      </c>
      <c r="D21" s="176"/>
      <c r="E21" s="175" t="s">
        <v>73</v>
      </c>
      <c r="F21" s="176"/>
      <c r="G21" s="176"/>
      <c r="H21" s="176"/>
      <c r="I21" s="176"/>
      <c r="L21" s="181" t="s">
        <v>278</v>
      </c>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row>
    <row r="22" spans="1:38" ht="18.75" customHeight="1">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row>
    <row r="23" spans="1:38" ht="18.75" customHeight="1">
      <c r="L23" s="176"/>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row>
    <row r="24" spans="1:38" ht="18.75" customHeight="1">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row>
    <row r="25" spans="1:38" ht="18.75" customHeight="1">
      <c r="D25" s="15"/>
      <c r="E25" s="15"/>
      <c r="F25" s="15"/>
      <c r="G25" s="15"/>
      <c r="H25" s="15"/>
      <c r="I25" s="15"/>
      <c r="J25" s="15"/>
      <c r="K25" s="15"/>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row>
    <row r="26" spans="1:38" ht="18.75" customHeight="1">
      <c r="D26" s="15"/>
      <c r="E26" s="15"/>
      <c r="F26" s="15"/>
      <c r="G26" s="15"/>
      <c r="H26" s="15"/>
      <c r="I26" s="15"/>
      <c r="J26" s="15"/>
      <c r="K26" s="15"/>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row>
    <row r="27" spans="1:38" ht="18.75" customHeight="1">
      <c r="A27" s="99"/>
      <c r="B27" s="99"/>
      <c r="C27" s="99"/>
      <c r="D27" s="15"/>
      <c r="E27" s="15"/>
      <c r="F27" s="15"/>
      <c r="G27" s="15"/>
      <c r="H27" s="15"/>
      <c r="I27" s="15"/>
      <c r="J27" s="15"/>
      <c r="K27" s="15"/>
      <c r="L27" s="176"/>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row>
    <row r="28" spans="1:38" ht="18.75" customHeight="1">
      <c r="M28" s="12"/>
      <c r="N28" s="12"/>
      <c r="O28" s="12"/>
      <c r="P28" s="12"/>
      <c r="Q28" s="12"/>
      <c r="R28" s="12"/>
      <c r="S28" s="12"/>
      <c r="T28" s="12"/>
      <c r="U28" s="12"/>
      <c r="V28" s="12"/>
      <c r="W28" s="12"/>
      <c r="X28" s="12"/>
      <c r="Y28" s="12"/>
      <c r="Z28" s="12"/>
      <c r="AA28" s="12"/>
      <c r="AB28" s="12"/>
      <c r="AC28" s="12"/>
      <c r="AD28" s="12"/>
      <c r="AE28" s="12"/>
      <c r="AF28" s="12"/>
      <c r="AG28" s="12"/>
      <c r="AH28" s="12"/>
    </row>
    <row r="29" spans="1:38" ht="18.75" customHeight="1">
      <c r="D29" s="178" t="s">
        <v>74</v>
      </c>
      <c r="E29" s="176"/>
      <c r="F29" s="176"/>
      <c r="G29" s="176"/>
      <c r="H29" s="176"/>
      <c r="I29" s="176"/>
      <c r="J29" s="176"/>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176"/>
      <c r="AH29" s="176"/>
      <c r="AI29" s="176"/>
    </row>
    <row r="30" spans="1:38" ht="44.25" customHeight="1">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row>
    <row r="31" spans="1:38" ht="18.75" customHeight="1">
      <c r="D31" s="16" t="s">
        <v>75</v>
      </c>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row>
  </sheetData>
  <mergeCells count="15">
    <mergeCell ref="E21:I21"/>
    <mergeCell ref="C21:D21"/>
    <mergeCell ref="D29:AI30"/>
    <mergeCell ref="AA3:AH3"/>
    <mergeCell ref="H6:L6"/>
    <mergeCell ref="W9:AI9"/>
    <mergeCell ref="C19:D19"/>
    <mergeCell ref="L21:AI27"/>
    <mergeCell ref="E19:I19"/>
    <mergeCell ref="W8:AI8"/>
    <mergeCell ref="F13:AG13"/>
    <mergeCell ref="C15:AI15"/>
    <mergeCell ref="AB10:AI10"/>
    <mergeCell ref="N19:X19"/>
    <mergeCell ref="X12:AI12"/>
  </mergeCells>
  <phoneticPr fontId="49"/>
  <printOptions horizontalCentered="1"/>
  <pageMargins left="0.51181102362204722" right="0.51181102362204722" top="1.1417322834645669" bottom="1.1417322834645669" header="0.31496062992125978" footer="0.31496062992125978"/>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O37"/>
  <sheetViews>
    <sheetView showGridLines="0" view="pageBreakPreview" zoomScale="98" zoomScaleNormal="100" zoomScaleSheetLayoutView="98" workbookViewId="0">
      <selection activeCell="B11" sqref="B11:N11"/>
    </sheetView>
  </sheetViews>
  <sheetFormatPr defaultColWidth="9.59765625" defaultRowHeight="18.75" customHeight="1"/>
  <cols>
    <col min="1" max="1" width="1.265625" style="87" customWidth="1"/>
    <col min="2" max="2" width="2.73046875" style="87" bestFit="1" customWidth="1"/>
    <col min="3" max="3" width="4" style="87" customWidth="1"/>
    <col min="4" max="6" width="9.59765625" style="87" customWidth="1"/>
    <col min="7" max="7" width="13.265625" style="87" customWidth="1"/>
    <col min="8" max="8" width="9.59765625" style="87" customWidth="1"/>
    <col min="9" max="9" width="4.3984375" style="87" customWidth="1"/>
    <col min="10" max="10" width="3.59765625" style="87" customWidth="1"/>
    <col min="11" max="11" width="3" style="87" customWidth="1"/>
    <col min="12" max="12" width="3.86328125" style="87" customWidth="1"/>
    <col min="13" max="13" width="3.265625" style="87" customWidth="1"/>
    <col min="14" max="14" width="3.73046875" style="87" customWidth="1"/>
    <col min="15" max="15" width="4.265625" style="87" customWidth="1"/>
    <col min="16" max="18" width="9.59765625" style="87" customWidth="1"/>
    <col min="19" max="16384" width="9.59765625" style="87"/>
  </cols>
  <sheetData>
    <row r="1" spans="2:15" ht="11.25" customHeight="1"/>
    <row r="2" spans="2:15" ht="18.75" customHeight="1">
      <c r="B2" s="87" t="s">
        <v>76</v>
      </c>
    </row>
    <row r="4" spans="2:15" ht="18.75" customHeight="1">
      <c r="B4" s="185" t="s">
        <v>77</v>
      </c>
      <c r="C4" s="186"/>
      <c r="D4" s="186"/>
      <c r="E4" s="186"/>
      <c r="F4" s="186"/>
      <c r="G4" s="186"/>
      <c r="H4" s="186"/>
      <c r="I4" s="186"/>
      <c r="J4" s="186"/>
      <c r="K4" s="186"/>
      <c r="L4" s="186"/>
      <c r="M4" s="186"/>
      <c r="N4" s="186"/>
      <c r="O4" s="73"/>
    </row>
    <row r="6" spans="2:15" ht="18.75" customHeight="1">
      <c r="B6" s="87" t="s">
        <v>78</v>
      </c>
    </row>
    <row r="7" spans="2:15" ht="18.75" customHeight="1">
      <c r="B7" s="87" t="s">
        <v>79</v>
      </c>
    </row>
    <row r="8" spans="2:15" ht="18.75" customHeight="1">
      <c r="B8" s="87" t="s">
        <v>80</v>
      </c>
    </row>
    <row r="9" spans="2:15" ht="18.75" customHeight="1">
      <c r="B9" s="87" t="s">
        <v>81</v>
      </c>
    </row>
    <row r="11" spans="2:15" ht="18.75" customHeight="1">
      <c r="B11" s="185" t="s">
        <v>69</v>
      </c>
      <c r="C11" s="186"/>
      <c r="D11" s="186"/>
      <c r="E11" s="186"/>
      <c r="F11" s="186"/>
      <c r="G11" s="186"/>
      <c r="H11" s="186"/>
      <c r="I11" s="186"/>
      <c r="J11" s="186"/>
      <c r="K11" s="186"/>
      <c r="L11" s="186"/>
      <c r="M11" s="186"/>
      <c r="N11" s="186"/>
      <c r="O11" s="73"/>
    </row>
    <row r="13" spans="2:15" ht="18.75" customHeight="1">
      <c r="B13" s="86">
        <v>1</v>
      </c>
      <c r="C13" s="87" t="s">
        <v>82</v>
      </c>
    </row>
    <row r="14" spans="2:15" ht="18.75" customHeight="1">
      <c r="C14" s="74" t="s">
        <v>83</v>
      </c>
      <c r="D14" s="87" t="s">
        <v>84</v>
      </c>
    </row>
    <row r="15" spans="2:15" ht="18.75" customHeight="1">
      <c r="D15" s="87" t="s">
        <v>85</v>
      </c>
    </row>
    <row r="16" spans="2:15" ht="18.75" customHeight="1">
      <c r="C16" s="74" t="s">
        <v>86</v>
      </c>
      <c r="D16" s="87" t="s">
        <v>87</v>
      </c>
    </row>
    <row r="17" spans="2:15" ht="18.75" customHeight="1">
      <c r="C17" s="74" t="s">
        <v>88</v>
      </c>
      <c r="D17" s="87" t="s">
        <v>89</v>
      </c>
    </row>
    <row r="18" spans="2:15" ht="18.75" customHeight="1">
      <c r="C18" s="74" t="s">
        <v>90</v>
      </c>
      <c r="D18" s="87" t="s">
        <v>91</v>
      </c>
    </row>
    <row r="19" spans="2:15" ht="18.75" customHeight="1">
      <c r="C19" s="74" t="s">
        <v>92</v>
      </c>
      <c r="D19" s="87" t="s">
        <v>93</v>
      </c>
    </row>
    <row r="20" spans="2:15" ht="18.75" customHeight="1">
      <c r="D20" s="87" t="s">
        <v>94</v>
      </c>
    </row>
    <row r="21" spans="2:15" ht="18.75" customHeight="1">
      <c r="C21" s="74" t="s">
        <v>95</v>
      </c>
      <c r="D21" s="87" t="s">
        <v>96</v>
      </c>
    </row>
    <row r="22" spans="2:15" ht="18.75" customHeight="1">
      <c r="C22" s="74" t="s">
        <v>97</v>
      </c>
      <c r="D22" s="87" t="s">
        <v>98</v>
      </c>
    </row>
    <row r="23" spans="2:15" ht="18.75" customHeight="1">
      <c r="D23" s="87" t="s">
        <v>99</v>
      </c>
    </row>
    <row r="24" spans="2:15" ht="18.75" customHeight="1">
      <c r="C24" s="74" t="s">
        <v>100</v>
      </c>
      <c r="D24" s="87" t="s">
        <v>101</v>
      </c>
    </row>
    <row r="25" spans="2:15" ht="18.75" customHeight="1">
      <c r="B25" s="86">
        <v>2</v>
      </c>
      <c r="C25" s="87" t="s">
        <v>102</v>
      </c>
    </row>
    <row r="26" spans="2:15" ht="18.75" customHeight="1">
      <c r="C26" s="87" t="s">
        <v>103</v>
      </c>
    </row>
    <row r="29" spans="2:15" ht="18.75" customHeight="1">
      <c r="H29" s="188"/>
      <c r="I29" s="186"/>
      <c r="J29" s="186"/>
      <c r="K29" s="186"/>
      <c r="L29" s="186"/>
      <c r="M29" s="186"/>
      <c r="N29" s="186"/>
    </row>
    <row r="30" spans="2:15" ht="18.75" customHeight="1">
      <c r="I30" s="87" t="s">
        <v>57</v>
      </c>
      <c r="J30" s="83" t="str">
        <f>IF(法人基本情報!$B$12="","",YEAR(法人基本情報!$B$12)-2018)</f>
        <v/>
      </c>
      <c r="K30" s="87" t="s">
        <v>58</v>
      </c>
      <c r="L30" s="83" t="str">
        <f>IF(法人基本情報!$B$12="","",MONTH(法人基本情報!$B$12))</f>
        <v/>
      </c>
      <c r="M30" s="87" t="s">
        <v>59</v>
      </c>
      <c r="N30" s="83" t="str">
        <f>IF(法人基本情報!$B$12="","",DAY(法人基本情報!$B$12))</f>
        <v/>
      </c>
      <c r="O30" s="87" t="s">
        <v>104</v>
      </c>
    </row>
    <row r="31" spans="2:15" ht="18.75" customHeight="1">
      <c r="C31" s="87" t="s">
        <v>61</v>
      </c>
      <c r="E31" s="87" t="s">
        <v>63</v>
      </c>
    </row>
    <row r="33" spans="7:14" ht="18.75" customHeight="1">
      <c r="G33" s="75" t="s">
        <v>65</v>
      </c>
      <c r="H33" s="189" t="str">
        <f>IF(法人基本情報!$B$5="","",IF(法人基本情報!$B$4="",法人基本情報!$B$5,"〒"&amp;法人基本情報!$B$4&amp;"　"&amp;法人基本情報!$B$5))</f>
        <v/>
      </c>
      <c r="I33" s="184"/>
      <c r="J33" s="184"/>
      <c r="K33" s="184"/>
      <c r="L33" s="184"/>
      <c r="M33" s="184"/>
      <c r="N33" s="184"/>
    </row>
    <row r="34" spans="7:14" ht="18.75" customHeight="1">
      <c r="G34" s="76" t="s">
        <v>45</v>
      </c>
      <c r="H34" s="187" t="str">
        <f>IF(法人基本情報!$B$3="","",法人基本情報!$B$3)</f>
        <v/>
      </c>
      <c r="I34" s="184"/>
      <c r="J34" s="184"/>
      <c r="K34" s="184"/>
      <c r="L34" s="184"/>
      <c r="M34" s="184"/>
      <c r="N34" s="184"/>
    </row>
    <row r="35" spans="7:14" ht="18.75" customHeight="1">
      <c r="G35" s="77" t="s">
        <v>105</v>
      </c>
      <c r="H35" s="189" t="str">
        <f>IF(AND(法人基本情報!$B$6="",法人基本情報!$B$7=""),"",法人基本情報!$B$6&amp;"　"&amp;法人基本情報!$B$7)</f>
        <v/>
      </c>
      <c r="I35" s="184"/>
      <c r="J35" s="184"/>
      <c r="K35" s="184"/>
      <c r="L35" s="184"/>
      <c r="M35" s="184"/>
      <c r="N35" s="184"/>
    </row>
    <row r="36" spans="7:14" ht="18.75" customHeight="1">
      <c r="G36" s="76"/>
    </row>
    <row r="37" spans="7:14" ht="18.75" customHeight="1">
      <c r="G37" s="76"/>
    </row>
  </sheetData>
  <mergeCells count="6">
    <mergeCell ref="B4:N4"/>
    <mergeCell ref="H34:N34"/>
    <mergeCell ref="H29:N29"/>
    <mergeCell ref="H35:N35"/>
    <mergeCell ref="B11:N11"/>
    <mergeCell ref="H33:N33"/>
  </mergeCells>
  <phoneticPr fontId="49"/>
  <printOptions horizontalCentered="1"/>
  <pageMargins left="0.51181102362204722" right="0.51181102362204722" top="0.74803149606299213" bottom="0.74803149606299213" header="0.31496062992125978" footer="0.31496062992125978"/>
  <pageSetup paperSize="9"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pageSetUpPr fitToPage="1"/>
  </sheetPr>
  <dimension ref="A1:D12"/>
  <sheetViews>
    <sheetView showGridLines="0" view="pageBreakPreview" zoomScale="136" zoomScaleNormal="150" workbookViewId="0">
      <selection activeCell="J11" sqref="J11"/>
    </sheetView>
  </sheetViews>
  <sheetFormatPr defaultColWidth="8.73046875" defaultRowHeight="14.25"/>
  <cols>
    <col min="1" max="1" width="21.3984375" customWidth="1"/>
    <col min="2" max="4" width="22" customWidth="1"/>
  </cols>
  <sheetData>
    <row r="1" spans="1:4">
      <c r="A1" s="81" t="s">
        <v>106</v>
      </c>
    </row>
    <row r="2" spans="1:4" ht="31.5" customHeight="1">
      <c r="A2" s="190" t="s">
        <v>107</v>
      </c>
      <c r="B2" s="141"/>
      <c r="C2" s="141"/>
      <c r="D2" s="141"/>
    </row>
    <row r="3" spans="1:4">
      <c r="A3" s="194"/>
      <c r="B3" s="184"/>
      <c r="C3" s="184"/>
      <c r="D3" s="184"/>
    </row>
    <row r="4" spans="1:4" ht="25.5" customHeight="1">
      <c r="A4" s="53" t="s">
        <v>108</v>
      </c>
      <c r="B4" s="191"/>
      <c r="C4" s="146"/>
      <c r="D4" s="147"/>
    </row>
    <row r="5" spans="1:4" ht="25.5" customHeight="1">
      <c r="A5" s="53" t="s">
        <v>109</v>
      </c>
      <c r="B5" s="191"/>
      <c r="C5" s="146"/>
      <c r="D5" s="147"/>
    </row>
    <row r="6" spans="1:4" ht="25.5" customHeight="1">
      <c r="A6" s="53" t="s">
        <v>110</v>
      </c>
      <c r="B6" s="191"/>
      <c r="C6" s="146"/>
      <c r="D6" s="147"/>
    </row>
    <row r="7" spans="1:4" ht="25.5" customHeight="1">
      <c r="A7" s="53" t="s">
        <v>111</v>
      </c>
      <c r="B7" s="192"/>
      <c r="C7" s="146"/>
      <c r="D7" s="147"/>
    </row>
    <row r="8" spans="1:4" ht="25.15" customHeight="1">
      <c r="A8" s="53" t="s">
        <v>112</v>
      </c>
      <c r="B8" s="191"/>
      <c r="C8" s="146"/>
      <c r="D8" s="147"/>
    </row>
    <row r="9" spans="1:4" ht="25.5" customHeight="1">
      <c r="A9" s="53" t="s">
        <v>113</v>
      </c>
      <c r="B9" s="195"/>
      <c r="C9" s="146"/>
      <c r="D9" s="147"/>
    </row>
    <row r="10" spans="1:4" ht="25.5" customHeight="1">
      <c r="A10" s="53" t="s">
        <v>105</v>
      </c>
      <c r="B10" s="193"/>
      <c r="C10" s="146"/>
      <c r="D10" s="147"/>
    </row>
    <row r="11" spans="1:4" ht="25.5" customHeight="1">
      <c r="A11" s="53" t="s">
        <v>52</v>
      </c>
      <c r="B11" s="191"/>
      <c r="C11" s="146"/>
      <c r="D11" s="147"/>
    </row>
    <row r="12" spans="1:4" ht="28.5" customHeight="1">
      <c r="A12" s="53" t="s">
        <v>114</v>
      </c>
      <c r="B12" s="191"/>
      <c r="C12" s="146"/>
      <c r="D12" s="147"/>
    </row>
  </sheetData>
  <mergeCells count="11">
    <mergeCell ref="A2:D2"/>
    <mergeCell ref="B12:D12"/>
    <mergeCell ref="B7:D7"/>
    <mergeCell ref="B6:D6"/>
    <mergeCell ref="B10:D10"/>
    <mergeCell ref="B11:D11"/>
    <mergeCell ref="B5:D5"/>
    <mergeCell ref="B8:D8"/>
    <mergeCell ref="A3:D3"/>
    <mergeCell ref="B4:D4"/>
    <mergeCell ref="B9:D9"/>
  </mergeCells>
  <phoneticPr fontId="49"/>
  <pageMargins left="0.35" right="0.35" top="0.45" bottom="0.45" header="0.2" footer="0.2"/>
  <pageSetup paperSize="9" fitToHeight="0" orientation="portrait" r:id="rId1"/>
  <headerFooter>
    <oddFooter>&amp;C&amp;P /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pageSetUpPr fitToPage="1"/>
  </sheetPr>
  <dimension ref="A1:K21"/>
  <sheetViews>
    <sheetView showGridLines="0" view="pageBreakPreview" zoomScale="60" zoomScaleNormal="100" workbookViewId="0">
      <pane ySplit="5" topLeftCell="A6" activePane="bottomLeft" state="frozen"/>
      <selection activeCell="J11" sqref="J11"/>
      <selection pane="bottomLeft" activeCell="J11" sqref="J11"/>
    </sheetView>
  </sheetViews>
  <sheetFormatPr defaultColWidth="8.73046875" defaultRowHeight="14.25"/>
  <cols>
    <col min="1" max="1" width="3.59765625" customWidth="1"/>
    <col min="2" max="2" width="26" customWidth="1"/>
    <col min="3" max="3" width="22" customWidth="1"/>
    <col min="4" max="10" width="16" customWidth="1"/>
    <col min="11" max="11" width="18" customWidth="1"/>
    <col min="12" max="12" width="16" customWidth="1"/>
  </cols>
  <sheetData>
    <row r="1" spans="1:11" ht="30" customHeight="1">
      <c r="A1" s="196" t="s">
        <v>18</v>
      </c>
      <c r="B1" s="141"/>
      <c r="C1" s="141"/>
      <c r="D1" s="141"/>
      <c r="E1" s="141"/>
      <c r="F1" s="141"/>
      <c r="G1" s="141"/>
      <c r="H1" s="141"/>
      <c r="I1" s="141"/>
      <c r="J1" s="141"/>
      <c r="K1" s="141"/>
    </row>
    <row r="2" spans="1:11">
      <c r="B2" s="88"/>
      <c r="C2" s="88"/>
      <c r="D2" s="88"/>
      <c r="E2" s="88"/>
      <c r="F2" s="88"/>
      <c r="G2" s="88"/>
      <c r="H2" s="88"/>
      <c r="I2" s="88"/>
      <c r="J2" s="88"/>
      <c r="K2" s="88"/>
    </row>
    <row r="3" spans="1:11" ht="15" customHeight="1">
      <c r="B3" s="141"/>
      <c r="C3" s="141"/>
      <c r="D3" s="141"/>
      <c r="E3" s="141"/>
      <c r="F3" s="141"/>
      <c r="G3" s="141"/>
      <c r="H3" s="141"/>
      <c r="I3" s="141"/>
      <c r="J3" s="141"/>
      <c r="K3" s="88"/>
    </row>
    <row r="4" spans="1:11" ht="63.75" hidden="1" customHeight="1">
      <c r="B4" s="88"/>
      <c r="C4" s="88"/>
      <c r="D4" s="21" t="s">
        <v>115</v>
      </c>
      <c r="E4" s="88" t="s">
        <v>116</v>
      </c>
      <c r="F4" s="21" t="s">
        <v>117</v>
      </c>
      <c r="G4" s="21" t="s">
        <v>118</v>
      </c>
      <c r="H4" s="21" t="s">
        <v>119</v>
      </c>
      <c r="I4" s="21" t="s">
        <v>120</v>
      </c>
      <c r="J4" s="88" t="s">
        <v>121</v>
      </c>
      <c r="K4" s="88"/>
    </row>
    <row r="5" spans="1:11" ht="42" customHeight="1">
      <c r="A5" s="54" t="s">
        <v>122</v>
      </c>
      <c r="B5" s="55" t="s">
        <v>123</v>
      </c>
      <c r="C5" s="65" t="s">
        <v>124</v>
      </c>
      <c r="D5" s="65" t="s">
        <v>125</v>
      </c>
      <c r="E5" s="65" t="s">
        <v>126</v>
      </c>
      <c r="F5" s="65" t="s">
        <v>127</v>
      </c>
      <c r="G5" s="65" t="s">
        <v>128</v>
      </c>
      <c r="H5" s="65" t="s">
        <v>129</v>
      </c>
      <c r="I5" s="65" t="s">
        <v>130</v>
      </c>
      <c r="J5" s="65" t="s">
        <v>131</v>
      </c>
      <c r="K5" s="65" t="s">
        <v>70</v>
      </c>
    </row>
    <row r="6" spans="1:11" ht="25.15" customHeight="1">
      <c r="A6" s="56">
        <v>1</v>
      </c>
      <c r="B6" s="95" t="str">
        <f>IF('事業所計画（様式第1号の１）'!$B$4="","",'事業所計画（様式第1号の１）'!$B$4)</f>
        <v/>
      </c>
      <c r="C6" s="79" t="str">
        <f>IF('事業所計画（様式第1号の１）'!$B$4="","",'事業所計画（様式第1号の１）'!$B$7)</f>
        <v/>
      </c>
      <c r="D6" s="100">
        <f>'事業所計画（様式第1号の１）'!$M$4</f>
        <v>0</v>
      </c>
      <c r="E6" s="100">
        <f>'事業所計画（様式第1号の１）'!$M$5</f>
        <v>0</v>
      </c>
      <c r="F6" s="100">
        <f>'事業所計画（様式第1号の１）'!$M$6</f>
        <v>0</v>
      </c>
      <c r="G6" s="100">
        <f>'事業所計画（様式第1号の１）'!$M$10</f>
        <v>0</v>
      </c>
      <c r="H6" s="100">
        <f>'事業所計画（様式第1号の１）'!$M$7</f>
        <v>0</v>
      </c>
      <c r="I6" s="100">
        <f>'事業所計画（様式第1号の１）'!$M$8</f>
        <v>0</v>
      </c>
      <c r="J6" s="100">
        <f>'事業所計画（様式第1号の１）'!$M$9</f>
        <v>0</v>
      </c>
      <c r="K6" s="100">
        <f t="shared" ref="K6:K20" si="0">SUM(D6:J6)</f>
        <v>0</v>
      </c>
    </row>
    <row r="7" spans="1:11" ht="25.15" customHeight="1">
      <c r="A7" s="56">
        <v>2</v>
      </c>
      <c r="B7" s="95" t="str">
        <f>IF('事業所計画（様式第1号の２） '!$B$4="","",'事業所計画（様式第1号の２） '!$B$4)</f>
        <v/>
      </c>
      <c r="C7" s="79" t="str">
        <f>IF('事業所計画（様式第1号の２） '!$B$4="","",'事業所計画（様式第1号の２） '!$B$7)</f>
        <v/>
      </c>
      <c r="D7" s="100">
        <f>'事業所計画（様式第1号の２） '!$M$4</f>
        <v>0</v>
      </c>
      <c r="E7" s="100">
        <f>'事業所計画（様式第1号の２） '!$M$5</f>
        <v>0</v>
      </c>
      <c r="F7" s="100">
        <f>'事業所計画（様式第1号の２） '!$M$6</f>
        <v>0</v>
      </c>
      <c r="G7" s="100">
        <f>'事業所計画（様式第1号の２） '!$M$10</f>
        <v>0</v>
      </c>
      <c r="H7" s="100">
        <f>'事業所計画（様式第1号の２） '!$M$7</f>
        <v>0</v>
      </c>
      <c r="I7" s="100">
        <f>'事業所計画（様式第1号の２） '!$M$8</f>
        <v>0</v>
      </c>
      <c r="J7" s="100">
        <f>'事業所計画（様式第1号の２） '!$M$9</f>
        <v>0</v>
      </c>
      <c r="K7" s="100">
        <f t="shared" si="0"/>
        <v>0</v>
      </c>
    </row>
    <row r="8" spans="1:11" ht="25.15" customHeight="1">
      <c r="A8" s="56">
        <v>3</v>
      </c>
      <c r="B8" s="95" t="str">
        <f>IF('事業所計画（様式第1号の３）'!$B$4="","",'事業所計画（様式第1号の３）'!$B$4)</f>
        <v/>
      </c>
      <c r="C8" s="79" t="str">
        <f>IF('事業所計画（様式第1号の３）'!$B$4="","",'事業所計画（様式第1号の３）'!$B$7)</f>
        <v/>
      </c>
      <c r="D8" s="100">
        <f>'事業所計画（様式第1号の３）'!$M$4</f>
        <v>0</v>
      </c>
      <c r="E8" s="100">
        <f>'事業所計画（様式第1号の３）'!$M$5</f>
        <v>0</v>
      </c>
      <c r="F8" s="100">
        <f>'事業所計画（様式第1号の３）'!$M$6</f>
        <v>0</v>
      </c>
      <c r="G8" s="100">
        <f>'事業所計画（様式第1号の３）'!$M$10</f>
        <v>0</v>
      </c>
      <c r="H8" s="100">
        <f>'事業所計画（様式第1号の３）'!$M$7</f>
        <v>0</v>
      </c>
      <c r="I8" s="100">
        <f>'事業所計画（様式第1号の３）'!$M$8</f>
        <v>0</v>
      </c>
      <c r="J8" s="100">
        <f>'事業所計画（様式第1号の３）'!$M$9</f>
        <v>0</v>
      </c>
      <c r="K8" s="100">
        <f t="shared" si="0"/>
        <v>0</v>
      </c>
    </row>
    <row r="9" spans="1:11" ht="25.15" customHeight="1">
      <c r="A9" s="56">
        <v>4</v>
      </c>
      <c r="B9" s="95" t="str">
        <f>IF('事業所計画（様式第1号の４）'!$B$4="","",'事業所計画（様式第1号の４）'!$B$4)</f>
        <v/>
      </c>
      <c r="C9" s="79" t="str">
        <f>IF('事業所計画（様式第1号の４）'!$B$4="","",'事業所計画（様式第1号の４）'!$B$7)</f>
        <v/>
      </c>
      <c r="D9" s="100">
        <f>'事業所計画（様式第1号の４）'!$M$4</f>
        <v>0</v>
      </c>
      <c r="E9" s="100">
        <f>'事業所計画（様式第1号の４）'!$M$5</f>
        <v>0</v>
      </c>
      <c r="F9" s="100">
        <f>'事業所計画（様式第1号の４）'!$M$6</f>
        <v>0</v>
      </c>
      <c r="G9" s="100">
        <f>'事業所計画（様式第1号の４）'!$M$10</f>
        <v>0</v>
      </c>
      <c r="H9" s="100">
        <f>'事業所計画（様式第1号の４）'!$M$7</f>
        <v>0</v>
      </c>
      <c r="I9" s="100">
        <f>'事業所計画（様式第1号の４）'!$M$8</f>
        <v>0</v>
      </c>
      <c r="J9" s="100">
        <f>'事業所計画（様式第1号の４）'!$M$9</f>
        <v>0</v>
      </c>
      <c r="K9" s="100">
        <f t="shared" si="0"/>
        <v>0</v>
      </c>
    </row>
    <row r="10" spans="1:11" ht="25.15" customHeight="1">
      <c r="A10" s="56">
        <v>5</v>
      </c>
      <c r="B10" s="95" t="str">
        <f>IF('事業所計画（様式第1号の５）'!$B$4="","",'事業所計画（様式第1号の５）'!$B$4)</f>
        <v/>
      </c>
      <c r="C10" s="79" t="str">
        <f>IF('事業所計画（様式第1号の５）'!$B$4="","",'事業所計画（様式第1号の５）'!$B$7)</f>
        <v/>
      </c>
      <c r="D10" s="100">
        <f>'事業所計画（様式第1号の５）'!$M$4</f>
        <v>0</v>
      </c>
      <c r="E10" s="100">
        <f>'事業所計画（様式第1号の５）'!$M$5</f>
        <v>0</v>
      </c>
      <c r="F10" s="100">
        <f>'事業所計画（様式第1号の５）'!$M$6</f>
        <v>0</v>
      </c>
      <c r="G10" s="100">
        <f>'事業所計画（様式第1号の５）'!$M$10</f>
        <v>0</v>
      </c>
      <c r="H10" s="100">
        <f>'事業所計画（様式第1号の５）'!$M$7</f>
        <v>0</v>
      </c>
      <c r="I10" s="100">
        <f>'事業所計画（様式第1号の５）'!$M$8</f>
        <v>0</v>
      </c>
      <c r="J10" s="100">
        <f>'事業所計画（様式第1号の５）'!$M$9</f>
        <v>0</v>
      </c>
      <c r="K10" s="100">
        <f t="shared" si="0"/>
        <v>0</v>
      </c>
    </row>
    <row r="11" spans="1:11" ht="25.15" customHeight="1">
      <c r="A11" s="56">
        <v>6</v>
      </c>
      <c r="B11" s="95" t="str">
        <f>IF('事業所計画（様式第1号の６）'!$B$4="","",'事業所計画（様式第1号の６）'!$B$4)</f>
        <v/>
      </c>
      <c r="C11" s="79" t="str">
        <f>IF('事業所計画（様式第1号の６）'!$B$4="","",'事業所計画（様式第1号の６）'!$B$7)</f>
        <v/>
      </c>
      <c r="D11" s="100">
        <f>'事業所計画（様式第1号の６）'!$M$4</f>
        <v>0</v>
      </c>
      <c r="E11" s="100">
        <f>'事業所計画（様式第1号の６）'!$M$5</f>
        <v>0</v>
      </c>
      <c r="F11" s="100">
        <f>'事業所計画（様式第1号の６）'!$M$6</f>
        <v>0</v>
      </c>
      <c r="G11" s="100">
        <f>'事業所計画（様式第1号の６）'!$M$10</f>
        <v>0</v>
      </c>
      <c r="H11" s="100">
        <f>'事業所計画（様式第1号の６）'!$M$7</f>
        <v>0</v>
      </c>
      <c r="I11" s="100">
        <f>'事業所計画（様式第1号の６）'!$M$8</f>
        <v>0</v>
      </c>
      <c r="J11" s="100">
        <f>'事業所計画（様式第1号の６）'!$M$9</f>
        <v>0</v>
      </c>
      <c r="K11" s="100">
        <f t="shared" si="0"/>
        <v>0</v>
      </c>
    </row>
    <row r="12" spans="1:11" ht="25.15" customHeight="1">
      <c r="A12" s="56">
        <v>7</v>
      </c>
      <c r="B12" s="95" t="str">
        <f>IF('事業所計画（様式第1号の７）'!$B$4="","",'事業所計画（様式第1号の７）'!$B$4)</f>
        <v/>
      </c>
      <c r="C12" s="79" t="str">
        <f>IF('事業所計画（様式第1号の７）'!$B$4="","",'事業所計画（様式第1号の７）'!$B$7)</f>
        <v/>
      </c>
      <c r="D12" s="100">
        <f>'事業所計画（様式第1号の７）'!$M$4</f>
        <v>0</v>
      </c>
      <c r="E12" s="100">
        <f>'事業所計画（様式第1号の７）'!$M$5</f>
        <v>0</v>
      </c>
      <c r="F12" s="100">
        <f>'事業所計画（様式第1号の７）'!$M$6</f>
        <v>0</v>
      </c>
      <c r="G12" s="100">
        <f>'事業所計画（様式第1号の７）'!$M$10</f>
        <v>0</v>
      </c>
      <c r="H12" s="100">
        <f>'事業所計画（様式第1号の７）'!$M$7</f>
        <v>0</v>
      </c>
      <c r="I12" s="100">
        <f>'事業所計画（様式第1号の７）'!$M$8</f>
        <v>0</v>
      </c>
      <c r="J12" s="100">
        <f>'事業所計画（様式第1号の７）'!$M$9</f>
        <v>0</v>
      </c>
      <c r="K12" s="100">
        <f t="shared" si="0"/>
        <v>0</v>
      </c>
    </row>
    <row r="13" spans="1:11" ht="25.15" customHeight="1">
      <c r="A13" s="56">
        <v>8</v>
      </c>
      <c r="B13" s="95" t="str">
        <f>IF('事業所計画（様式第1号の８）'!$B$4="","",'事業所計画（様式第1号の８）'!$B$4)</f>
        <v/>
      </c>
      <c r="C13" s="79" t="str">
        <f>IF('事業所計画（様式第1号の８）'!$B$4="","",'事業所計画（様式第1号の８）'!$B$7)</f>
        <v/>
      </c>
      <c r="D13" s="100">
        <f>'事業所計画（様式第1号の８）'!$M$4</f>
        <v>0</v>
      </c>
      <c r="E13" s="100">
        <f>'事業所計画（様式第1号の８）'!$M$5</f>
        <v>0</v>
      </c>
      <c r="F13" s="100">
        <f>'事業所計画（様式第1号の８）'!$M$6</f>
        <v>0</v>
      </c>
      <c r="G13" s="100">
        <f>'事業所計画（様式第1号の８）'!$M$10</f>
        <v>0</v>
      </c>
      <c r="H13" s="100">
        <f>'事業所計画（様式第1号の８）'!$M$7</f>
        <v>0</v>
      </c>
      <c r="I13" s="100">
        <f>'事業所計画（様式第1号の８）'!$M$8</f>
        <v>0</v>
      </c>
      <c r="J13" s="100">
        <f>'事業所計画（様式第1号の８）'!$M$9</f>
        <v>0</v>
      </c>
      <c r="K13" s="100">
        <f t="shared" si="0"/>
        <v>0</v>
      </c>
    </row>
    <row r="14" spans="1:11" ht="25.15" customHeight="1">
      <c r="A14" s="56">
        <v>9</v>
      </c>
      <c r="B14" s="95" t="str">
        <f>IF('事業所計画（様式第1号の９）'!$B$4="","",'事業所計画（様式第1号の９）'!$B$4)</f>
        <v/>
      </c>
      <c r="C14" s="79" t="str">
        <f>IF('事業所計画（様式第1号の９）'!$B$4="","",'事業所計画（様式第1号の９）'!$B$7)</f>
        <v/>
      </c>
      <c r="D14" s="100">
        <f>'事業所計画（様式第1号の９）'!$M$4</f>
        <v>0</v>
      </c>
      <c r="E14" s="100">
        <f>'事業所計画（様式第1号の９）'!$M$5</f>
        <v>0</v>
      </c>
      <c r="F14" s="100">
        <f>'事業所計画（様式第1号の９）'!$M$6</f>
        <v>0</v>
      </c>
      <c r="G14" s="100">
        <f>'事業所計画（様式第1号の９）'!$M$10</f>
        <v>0</v>
      </c>
      <c r="H14" s="100">
        <f>'事業所計画（様式第1号の９）'!$M$7</f>
        <v>0</v>
      </c>
      <c r="I14" s="100">
        <f>'事業所計画（様式第1号の９）'!$M$8</f>
        <v>0</v>
      </c>
      <c r="J14" s="100">
        <f>'事業所計画（様式第1号の９）'!$M$9</f>
        <v>0</v>
      </c>
      <c r="K14" s="100">
        <f t="shared" si="0"/>
        <v>0</v>
      </c>
    </row>
    <row r="15" spans="1:11" ht="25.15" customHeight="1">
      <c r="A15" s="56">
        <v>10</v>
      </c>
      <c r="B15" s="95" t="str">
        <f>IF('事業所計画（様式第1号の10）'!$B$4="","",'事業所計画（様式第1号の10）'!$B$4)</f>
        <v/>
      </c>
      <c r="C15" s="79" t="str">
        <f>IF('事業所計画（様式第1号の10）'!$B$4="","",'事業所計画（様式第1号の10）'!$B$7)</f>
        <v/>
      </c>
      <c r="D15" s="100">
        <f>'事業所計画（様式第1号の10）'!$M$4</f>
        <v>0</v>
      </c>
      <c r="E15" s="100">
        <f>'事業所計画（様式第1号の10）'!$M$5</f>
        <v>0</v>
      </c>
      <c r="F15" s="100">
        <f>'事業所計画（様式第1号の10）'!$M$6</f>
        <v>0</v>
      </c>
      <c r="G15" s="100">
        <f>'事業所計画（様式第1号の10）'!$M$10</f>
        <v>0</v>
      </c>
      <c r="H15" s="100">
        <f>'事業所計画（様式第1号の10）'!$M$7</f>
        <v>0</v>
      </c>
      <c r="I15" s="100">
        <f>'事業所計画（様式第1号の10）'!$M$8</f>
        <v>0</v>
      </c>
      <c r="J15" s="100">
        <f>'事業所計画（様式第1号の10）'!$M$9</f>
        <v>0</v>
      </c>
      <c r="K15" s="100">
        <f t="shared" si="0"/>
        <v>0</v>
      </c>
    </row>
    <row r="16" spans="1:11" ht="25.15" customHeight="1">
      <c r="A16" s="56">
        <v>11</v>
      </c>
      <c r="B16" s="95" t="str">
        <f>IF('事業所計画（様式第1号の11）'!$B$4="","",'事業所計画（様式第1号の11）'!$B$4)</f>
        <v/>
      </c>
      <c r="C16" s="79" t="str">
        <f>IF('事業所計画（様式第1号の11）'!$B$4="","",'事業所計画（様式第1号の11）'!$B$7)</f>
        <v/>
      </c>
      <c r="D16" s="100">
        <f>'事業所計画（様式第1号の11）'!$M$4</f>
        <v>0</v>
      </c>
      <c r="E16" s="100">
        <f>'事業所計画（様式第1号の11）'!$M$5</f>
        <v>0</v>
      </c>
      <c r="F16" s="100">
        <f>'事業所計画（様式第1号の11）'!$M$6</f>
        <v>0</v>
      </c>
      <c r="G16" s="100">
        <f>'事業所計画（様式第1号の11）'!$M$10</f>
        <v>0</v>
      </c>
      <c r="H16" s="100">
        <f>'事業所計画（様式第1号の11）'!$M$7</f>
        <v>0</v>
      </c>
      <c r="I16" s="100">
        <f>'事業所計画（様式第1号の11）'!$M$8</f>
        <v>0</v>
      </c>
      <c r="J16" s="100">
        <f>'事業所計画（様式第1号の11）'!$M$9</f>
        <v>0</v>
      </c>
      <c r="K16" s="100">
        <f t="shared" si="0"/>
        <v>0</v>
      </c>
    </row>
    <row r="17" spans="1:11" ht="25.15" customHeight="1">
      <c r="A17" s="56">
        <v>12</v>
      </c>
      <c r="B17" s="95" t="str">
        <f>IF('事業所計画（様式第1号の12）'!$B$4="","",'事業所計画（様式第1号の12）'!$B$4)</f>
        <v/>
      </c>
      <c r="C17" s="79" t="str">
        <f>IF('事業所計画（様式第1号の12）'!$B$4="","",'事業所計画（様式第1号の12）'!$B$7)</f>
        <v/>
      </c>
      <c r="D17" s="100">
        <f>'事業所計画（様式第1号の12）'!$M$4</f>
        <v>0</v>
      </c>
      <c r="E17" s="100">
        <f>'事業所計画（様式第1号の12）'!$M$5</f>
        <v>0</v>
      </c>
      <c r="F17" s="100">
        <f>'事業所計画（様式第1号の12）'!$M$6</f>
        <v>0</v>
      </c>
      <c r="G17" s="100">
        <f>'事業所計画（様式第1号の12）'!$M$10</f>
        <v>0</v>
      </c>
      <c r="H17" s="100">
        <f>'事業所計画（様式第1号の12）'!$M$7</f>
        <v>0</v>
      </c>
      <c r="I17" s="100">
        <f>'事業所計画（様式第1号の12）'!$M$8</f>
        <v>0</v>
      </c>
      <c r="J17" s="100">
        <f>'事業所計画（様式第1号の12）'!$M$9</f>
        <v>0</v>
      </c>
      <c r="K17" s="100">
        <f t="shared" si="0"/>
        <v>0</v>
      </c>
    </row>
    <row r="18" spans="1:11" ht="25.15" customHeight="1">
      <c r="A18" s="56">
        <v>13</v>
      </c>
      <c r="B18" s="95" t="str">
        <f>IF('事業所計画（様式第1号の13）'!$B$4="","",'事業所計画（様式第1号の13）'!$B$4)</f>
        <v/>
      </c>
      <c r="C18" s="79" t="str">
        <f>IF('事業所計画（様式第1号の13）'!$B$4="","",'事業所計画（様式第1号の13）'!$B$7)</f>
        <v/>
      </c>
      <c r="D18" s="100">
        <f>'事業所計画（様式第1号の13）'!$M$4</f>
        <v>0</v>
      </c>
      <c r="E18" s="100">
        <f>'事業所計画（様式第1号の13）'!$M$5</f>
        <v>0</v>
      </c>
      <c r="F18" s="100">
        <f>'事業所計画（様式第1号の13）'!$M$6</f>
        <v>0</v>
      </c>
      <c r="G18" s="100">
        <f>'事業所計画（様式第1号の13）'!$M$10</f>
        <v>0</v>
      </c>
      <c r="H18" s="100">
        <f>'事業所計画（様式第1号の13）'!$M$7</f>
        <v>0</v>
      </c>
      <c r="I18" s="100">
        <f>'事業所計画（様式第1号の13）'!$M$8</f>
        <v>0</v>
      </c>
      <c r="J18" s="100">
        <f>'事業所計画（様式第1号の13）'!$M$9</f>
        <v>0</v>
      </c>
      <c r="K18" s="100">
        <f t="shared" si="0"/>
        <v>0</v>
      </c>
    </row>
    <row r="19" spans="1:11" ht="25.15" customHeight="1">
      <c r="A19" s="56">
        <v>14</v>
      </c>
      <c r="B19" s="95" t="str">
        <f>IF('事業所計画（様式第1号の14）'!$B$4="","",'事業所計画（様式第1号の14）'!$B$4)</f>
        <v/>
      </c>
      <c r="C19" s="79" t="str">
        <f>IF('事業所計画（様式第1号の14）'!$B$4="","",'事業所計画（様式第1号の14）'!$B$7)</f>
        <v/>
      </c>
      <c r="D19" s="100">
        <f>'事業所計画（様式第1号の14）'!$M$4</f>
        <v>0</v>
      </c>
      <c r="E19" s="100">
        <f>'事業所計画（様式第1号の14）'!$M$5</f>
        <v>0</v>
      </c>
      <c r="F19" s="100">
        <f>'事業所計画（様式第1号の14）'!$M$6</f>
        <v>0</v>
      </c>
      <c r="G19" s="100">
        <f>'事業所計画（様式第1号の14）'!$M$10</f>
        <v>0</v>
      </c>
      <c r="H19" s="100">
        <f>'事業所計画（様式第1号の14）'!$M$7</f>
        <v>0</v>
      </c>
      <c r="I19" s="100">
        <f>'事業所計画（様式第1号の14）'!$M$8</f>
        <v>0</v>
      </c>
      <c r="J19" s="100">
        <f>'事業所計画（様式第1号の14）'!$M$9</f>
        <v>0</v>
      </c>
      <c r="K19" s="100">
        <f t="shared" si="0"/>
        <v>0</v>
      </c>
    </row>
    <row r="20" spans="1:11" ht="25.15" customHeight="1" thickBot="1">
      <c r="A20" s="56">
        <v>15</v>
      </c>
      <c r="B20" s="95" t="str">
        <f>IF('事業所計画（様式第1号の15）'!$B$4="","",'事業所計画（様式第1号の15）'!$B$4)</f>
        <v/>
      </c>
      <c r="C20" s="79" t="str">
        <f>IF('事業所計画（様式第1号の15）'!$B$4="","",'事業所計画（様式第1号の15）'!$B$7)</f>
        <v/>
      </c>
      <c r="D20" s="100">
        <f>'事業所計画（様式第1号の15）'!$M$4</f>
        <v>0</v>
      </c>
      <c r="E20" s="100">
        <f>'事業所計画（様式第1号の15）'!$M$5</f>
        <v>0</v>
      </c>
      <c r="F20" s="100">
        <f>'事業所計画（様式第1号の15）'!$M$6</f>
        <v>0</v>
      </c>
      <c r="G20" s="100">
        <f>'事業所計画（様式第1号の15）'!$M$10</f>
        <v>0</v>
      </c>
      <c r="H20" s="100">
        <f>'事業所計画（様式第1号の15）'!$M$7</f>
        <v>0</v>
      </c>
      <c r="I20" s="100">
        <f>'事業所計画（様式第1号の15）'!$M$8</f>
        <v>0</v>
      </c>
      <c r="J20" s="100">
        <f>'事業所計画（様式第1号の15）'!$M$9</f>
        <v>0</v>
      </c>
      <c r="K20" s="100">
        <f t="shared" si="0"/>
        <v>0</v>
      </c>
    </row>
    <row r="21" spans="1:11" ht="25.15" customHeight="1" thickBot="1">
      <c r="A21" s="49"/>
      <c r="B21" s="66" t="s">
        <v>132</v>
      </c>
      <c r="C21" s="67"/>
      <c r="D21" s="101">
        <f t="shared" ref="D21:K21" si="1">SUM(D6:D20)</f>
        <v>0</v>
      </c>
      <c r="E21" s="101">
        <f t="shared" si="1"/>
        <v>0</v>
      </c>
      <c r="F21" s="101">
        <f t="shared" si="1"/>
        <v>0</v>
      </c>
      <c r="G21" s="101">
        <f t="shared" si="1"/>
        <v>0</v>
      </c>
      <c r="H21" s="101">
        <f t="shared" si="1"/>
        <v>0</v>
      </c>
      <c r="I21" s="101">
        <f t="shared" si="1"/>
        <v>0</v>
      </c>
      <c r="J21" s="101">
        <f t="shared" si="1"/>
        <v>0</v>
      </c>
      <c r="K21" s="101">
        <f t="shared" si="1"/>
        <v>0</v>
      </c>
    </row>
  </sheetData>
  <mergeCells count="2">
    <mergeCell ref="A1:K1"/>
    <mergeCell ref="B3:J3"/>
  </mergeCells>
  <phoneticPr fontId="49"/>
  <pageMargins left="0.35" right="0.35" top="0.45" bottom="0.45" header="0.2" footer="0.2"/>
  <pageSetup paperSize="9" scale="77" fitToHeight="0" orientation="landscape" r:id="rId1"/>
  <headerFooter>
    <oddFooter>&amp;C&amp;P /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0"/>
    <pageSetUpPr fitToPage="1"/>
  </sheetPr>
  <dimension ref="A1:I18"/>
  <sheetViews>
    <sheetView showGridLines="0" view="pageBreakPreview" zoomScale="99" zoomScaleNormal="100" workbookViewId="0">
      <selection activeCell="J11" sqref="J11"/>
    </sheetView>
  </sheetViews>
  <sheetFormatPr defaultColWidth="8.73046875" defaultRowHeight="14.25"/>
  <cols>
    <col min="1" max="1" width="48" customWidth="1"/>
    <col min="2" max="6" width="17" customWidth="1"/>
    <col min="7" max="7" width="18" customWidth="1"/>
    <col min="8" max="8" width="13" hidden="1" customWidth="1"/>
    <col min="9" max="9" width="4" customWidth="1"/>
  </cols>
  <sheetData>
    <row r="1" spans="1:9">
      <c r="A1" s="78" t="s">
        <v>133</v>
      </c>
    </row>
    <row r="2" spans="1:9" ht="31.5" customHeight="1">
      <c r="A2" s="197" t="s">
        <v>134</v>
      </c>
      <c r="B2" s="141"/>
      <c r="C2" s="141"/>
      <c r="D2" s="141"/>
      <c r="E2" s="141"/>
      <c r="F2" s="141"/>
      <c r="G2" s="141"/>
      <c r="H2" s="141"/>
    </row>
    <row r="3" spans="1:9">
      <c r="A3" s="88"/>
      <c r="B3" s="88"/>
      <c r="C3" s="88"/>
      <c r="D3" s="88"/>
      <c r="E3" s="88"/>
      <c r="F3" s="88"/>
      <c r="G3" s="88"/>
      <c r="H3" s="88"/>
      <c r="I3" s="88"/>
    </row>
    <row r="4" spans="1:9">
      <c r="A4" s="88"/>
      <c r="B4" s="88"/>
      <c r="C4" s="88"/>
      <c r="D4" s="88"/>
      <c r="E4" s="88"/>
      <c r="F4" s="88"/>
      <c r="G4" s="88"/>
      <c r="H4" s="88"/>
      <c r="I4" s="88"/>
    </row>
    <row r="5" spans="1:9" ht="40.15" customHeight="1">
      <c r="A5" s="61" t="s">
        <v>135</v>
      </c>
      <c r="B5" s="61" t="s">
        <v>136</v>
      </c>
      <c r="C5" s="61" t="s">
        <v>137</v>
      </c>
      <c r="D5" s="61" t="s">
        <v>138</v>
      </c>
      <c r="E5" s="61" t="s">
        <v>139</v>
      </c>
      <c r="F5" s="61" t="s">
        <v>140</v>
      </c>
      <c r="G5" s="61" t="s">
        <v>141</v>
      </c>
      <c r="H5" s="68"/>
      <c r="I5" s="88"/>
    </row>
    <row r="6" spans="1:9" ht="40.15" customHeight="1">
      <c r="A6" s="62" t="s">
        <v>142</v>
      </c>
      <c r="B6" s="102">
        <f>SUM('事業所計画（様式第1号の１）'!$L$4,'事業所計画（様式第1号の２） '!$L$4,'事業所計画（様式第1号の３）'!$L$4,'事業所計画（様式第1号の４）'!$L$4,'事業所計画（様式第1号の５）'!$L$4,'事業所計画（様式第1号の６）'!$L$4,'事業所計画（様式第1号の７）'!$L$4,'事業所計画（様式第1号の８）'!$L$4,'事業所計画（様式第1号の９）'!$L$4,'事業所計画（様式第1号の10）'!$L$4,'事業所計画（様式第1号の11）'!$L$4,'事業所計画（様式第1号の12）'!$L$4,'事業所計画（様式第1号の13）'!$L$4,'事業所計画（様式第1号の14）'!$L$4,'事業所計画（様式第1号の15）'!$L$4)</f>
        <v>0</v>
      </c>
      <c r="C6" s="103"/>
      <c r="D6" s="102">
        <f t="shared" ref="D6:D12" si="0">MAX(B6-C6,0)</f>
        <v>0</v>
      </c>
      <c r="E6" s="102">
        <f t="shared" ref="E6:E12" si="1">D6</f>
        <v>0</v>
      </c>
      <c r="F6" s="102">
        <f>SUM('事業所計画（様式第1号の１）'!$M$4,'事業所計画（様式第1号の２） '!$M$4,'事業所計画（様式第1号の３）'!$M$4,'事業所計画（様式第1号の４）'!$M$4,'事業所計画（様式第1号の５）'!$M$4,'事業所計画（様式第1号の６）'!$M$4,'事業所計画（様式第1号の７）'!$M$4,'事業所計画（様式第1号の８）'!$M$4,'事業所計画（様式第1号の９）'!$M$4,'事業所計画（様式第1号の10）'!$M$4,'事業所計画（様式第1号の11）'!$M$4,'事業所計画（様式第1号の12）'!$M$4,'事業所計画（様式第1号の13）'!$M$4,'事業所計画（様式第1号の14）'!$M$4,'事業所計画（様式第1号の15）'!$M$4)</f>
        <v>0</v>
      </c>
      <c r="G6" s="102">
        <f>F6</f>
        <v>0</v>
      </c>
      <c r="H6" s="104"/>
      <c r="I6" s="88"/>
    </row>
    <row r="7" spans="1:9" ht="40.15" customHeight="1">
      <c r="A7" s="62" t="s">
        <v>143</v>
      </c>
      <c r="B7" s="105">
        <f>SUM('事業所計画（様式第1号の１）'!$L$5,'事業所計画（様式第1号の２） '!$L$5,'事業所計画（様式第1号の３）'!$L$5,'事業所計画（様式第1号の４）'!$L$5,'事業所計画（様式第1号の５）'!$L$5,'事業所計画（様式第1号の６）'!$L$5,'事業所計画（様式第1号の７）'!$L$5,'事業所計画（様式第1号の８）'!$L$5,'事業所計画（様式第1号の９）'!$L$5,'事業所計画（様式第1号の10）'!$L$5,'事業所計画（様式第1号の11）'!$L$5,'事業所計画（様式第1号の12）'!$L$5,'事業所計画（様式第1号の13）'!$L$5,'事業所計画（様式第1号の14）'!$L$5,'事業所計画（様式第1号の15）'!$L$5)</f>
        <v>0</v>
      </c>
      <c r="C7" s="106"/>
      <c r="D7" s="105">
        <f t="shared" si="0"/>
        <v>0</v>
      </c>
      <c r="E7" s="105">
        <f t="shared" si="1"/>
        <v>0</v>
      </c>
      <c r="F7" s="105">
        <f>SUM('事業所計画（様式第1号の１）'!$M$5,'事業所計画（様式第1号の２） '!$M$5,'事業所計画（様式第1号の３）'!$M$5,'事業所計画（様式第1号の４）'!$M$5,'事業所計画（様式第1号の５）'!$M$5,'事業所計画（様式第1号の６）'!$M$5,'事業所計画（様式第1号の７）'!$M$5,'事業所計画（様式第1号の８）'!$M$5,'事業所計画（様式第1号の９）'!$M$5,'事業所計画（様式第1号の10）'!$M$5,'事業所計画（様式第1号の11）'!$M$5,'事業所計画（様式第1号の12）'!$M$5,'事業所計画（様式第1号の13）'!$M$5,'事業所計画（様式第1号の14）'!$M$5,'事業所計画（様式第1号の15）'!$M$5)</f>
        <v>0</v>
      </c>
      <c r="G7" s="105">
        <f>F7</f>
        <v>0</v>
      </c>
      <c r="H7" s="107"/>
      <c r="I7" s="88"/>
    </row>
    <row r="8" spans="1:9" ht="40.15" customHeight="1">
      <c r="A8" s="62" t="s">
        <v>144</v>
      </c>
      <c r="B8" s="102">
        <f>SUM('事業所計画（様式第1号の１）'!$L$6,'事業所計画（様式第1号の２） '!$L$6,'事業所計画（様式第1号の３）'!$L$6,'事業所計画（様式第1号の４）'!$L$6,'事業所計画（様式第1号の５）'!$L$6,'事業所計画（様式第1号の６）'!$L$6,'事業所計画（様式第1号の７）'!$L$6,'事業所計画（様式第1号の８）'!$L$6,'事業所計画（様式第1号の９）'!$L$6,'事業所計画（様式第1号の10）'!$L$6,'事業所計画（様式第1号の11）'!$L$6,'事業所計画（様式第1号の12）'!$L$6,'事業所計画（様式第1号の13）'!$L$6,'事業所計画（様式第1号の14）'!$L$6,'事業所計画（様式第1号の15）'!$L$6)</f>
        <v>0</v>
      </c>
      <c r="C8" s="103"/>
      <c r="D8" s="102">
        <f t="shared" si="0"/>
        <v>0</v>
      </c>
      <c r="E8" s="102">
        <f t="shared" si="1"/>
        <v>0</v>
      </c>
      <c r="F8" s="102">
        <f>SUM('事業所計画（様式第1号の１）'!$M$6,'事業所計画（様式第1号の２） '!$M$6,'事業所計画（様式第1号の３）'!$M$6,'事業所計画（様式第1号の４）'!$M$6,'事業所計画（様式第1号の５）'!$M$6,'事業所計画（様式第1号の６）'!$M$6,'事業所計画（様式第1号の７）'!$M$6,'事業所計画（様式第1号の８）'!$M$6,'事業所計画（様式第1号の９）'!$M$6,'事業所計画（様式第1号の10）'!$M$6,'事業所計画（様式第1号の11）'!$M$6,'事業所計画（様式第1号の12）'!$M$6,'事業所計画（様式第1号の13）'!$M$6,'事業所計画（様式第1号の14）'!$M$6,'事業所計画（様式第1号の15）'!$M$6)</f>
        <v>0</v>
      </c>
      <c r="G8" s="102">
        <f>F8</f>
        <v>0</v>
      </c>
      <c r="H8" s="104"/>
      <c r="I8" s="88"/>
    </row>
    <row r="9" spans="1:9" ht="40.15" customHeight="1">
      <c r="A9" s="62" t="s">
        <v>145</v>
      </c>
      <c r="B9" s="102">
        <f>SUM('事業所計画（様式第1号の１）'!$M$10,'事業所計画（様式第1号の２） '!$M$10,'事業所計画（様式第1号の３）'!$M$10,'事業所計画（様式第1号の４）'!$M$10,'事業所計画（様式第1号の５）'!$M$10,'事業所計画（様式第1号の６）'!$M$10,'事業所計画（様式第1号の７）'!$M$10,'事業所計画（様式第1号の８）'!$M$10,'事業所計画（様式第1号の９）'!$M$10,'事業所計画（様式第1号の10）'!$M$10,'事業所計画（様式第1号の11）'!$M$10,'事業所計画（様式第1号の12）'!$M$10,'事業所計画（様式第1号の13）'!$M$10,'事業所計画（様式第1号の14）'!$M$10,'事業所計画（様式第1号の15）'!$M$10)</f>
        <v>0</v>
      </c>
      <c r="C9" s="103"/>
      <c r="D9" s="102">
        <f t="shared" si="0"/>
        <v>0</v>
      </c>
      <c r="E9" s="102">
        <f t="shared" si="1"/>
        <v>0</v>
      </c>
      <c r="F9" s="102">
        <f>D9</f>
        <v>0</v>
      </c>
      <c r="G9" s="102">
        <f>D9</f>
        <v>0</v>
      </c>
      <c r="H9" s="104"/>
      <c r="I9" s="88"/>
    </row>
    <row r="10" spans="1:9" ht="40.15" customHeight="1">
      <c r="A10" s="62" t="s">
        <v>146</v>
      </c>
      <c r="B10" s="102">
        <f>SUM('事業所計画（様式第1号の１）'!$L$7,'事業所計画（様式第1号の２） '!$L$7,'事業所計画（様式第1号の３）'!$L$7,'事業所計画（様式第1号の４）'!$L$7,'事業所計画（様式第1号の５）'!$L$7,'事業所計画（様式第1号の６）'!$L$7,'事業所計画（様式第1号の７）'!$L$7,'事業所計画（様式第1号の８）'!$L$7,'事業所計画（様式第1号の９）'!$L$7,'事業所計画（様式第1号の10）'!$L$7,'事業所計画（様式第1号の11）'!$L$7,'事業所計画（様式第1号の12）'!$L$7,'事業所計画（様式第1号の13）'!$L$7,'事業所計画（様式第1号の14）'!$L$7,'事業所計画（様式第1号の15）'!$L$7)</f>
        <v>0</v>
      </c>
      <c r="C10" s="103"/>
      <c r="D10" s="102">
        <f t="shared" si="0"/>
        <v>0</v>
      </c>
      <c r="E10" s="102">
        <f t="shared" si="1"/>
        <v>0</v>
      </c>
      <c r="F10" s="102">
        <f>SUM('事業所計画（様式第1号の１）'!$M$7,'事業所計画（様式第1号の２） '!$M$7,'事業所計画（様式第1号の３）'!$M$7,'事業所計画（様式第1号の４）'!$M$7,'事業所計画（様式第1号の５）'!$M$7,'事業所計画（様式第1号の６）'!$M$7,'事業所計画（様式第1号の７）'!$M$7,'事業所計画（様式第1号の８）'!$M$7,'事業所計画（様式第1号の９）'!$M$7,'事業所計画（様式第1号の10）'!$M$7,'事業所計画（様式第1号の11）'!$M$7,'事業所計画（様式第1号の12）'!$M$7,'事業所計画（様式第1号の13）'!$M$7,'事業所計画（様式第1号の14）'!$M$7,'事業所計画（様式第1号の15）'!$M$7)</f>
        <v>0</v>
      </c>
      <c r="G10" s="102">
        <f>F10</f>
        <v>0</v>
      </c>
      <c r="H10" s="104"/>
      <c r="I10" s="88"/>
    </row>
    <row r="11" spans="1:9" ht="40.15" customHeight="1">
      <c r="A11" s="62" t="s">
        <v>147</v>
      </c>
      <c r="B11" s="102">
        <f>SUM('事業所計画（様式第1号の１）'!$L$8,'事業所計画（様式第1号の２） '!$L$8,'事業所計画（様式第1号の３）'!$L$8,'事業所計画（様式第1号の４）'!$L$8,'事業所計画（様式第1号の５）'!$L$8,'事業所計画（様式第1号の６）'!$L$8,'事業所計画（様式第1号の７）'!$L$8,'事業所計画（様式第1号の８）'!$L$8,'事業所計画（様式第1号の９）'!$L$8,'事業所計画（様式第1号の10）'!$L$8,'事業所計画（様式第1号の11）'!$L$8,'事業所計画（様式第1号の12）'!$L$8,'事業所計画（様式第1号の13）'!$L$8,'事業所計画（様式第1号の14）'!$L$8,'事業所計画（様式第1号の15）'!$L$8)</f>
        <v>0</v>
      </c>
      <c r="C11" s="103"/>
      <c r="D11" s="102">
        <f t="shared" si="0"/>
        <v>0</v>
      </c>
      <c r="E11" s="102">
        <f t="shared" si="1"/>
        <v>0</v>
      </c>
      <c r="F11" s="102">
        <f>SUM('事業所計画（様式第1号の１）'!$M$8,'事業所計画（様式第1号の２） '!$M$8,'事業所計画（様式第1号の３）'!$M$8,'事業所計画（様式第1号の４）'!$M$8,'事業所計画（様式第1号の５）'!$M$8,'事業所計画（様式第1号の６）'!$M$8,'事業所計画（様式第1号の７）'!$M$8,'事業所計画（様式第1号の８）'!$M$8,'事業所計画（様式第1号の９）'!$M$8,'事業所計画（様式第1号の10）'!$M$8,'事業所計画（様式第1号の11）'!$M$8,'事業所計画（様式第1号の12）'!$M$8,'事業所計画（様式第1号の13）'!$M$8,'事業所計画（様式第1号の14）'!$M$8,'事業所計画（様式第1号の15）'!$M$8)</f>
        <v>0</v>
      </c>
      <c r="G11" s="102">
        <f>F11</f>
        <v>0</v>
      </c>
      <c r="H11" s="104"/>
      <c r="I11" s="88"/>
    </row>
    <row r="12" spans="1:9" ht="40.15" customHeight="1">
      <c r="A12" s="62" t="s">
        <v>148</v>
      </c>
      <c r="B12" s="102">
        <f>SUM('事業所計画（様式第1号の１）'!$L$9,'事業所計画（様式第1号の２） '!$L$9,'事業所計画（様式第1号の３）'!$L$9,'事業所計画（様式第1号の４）'!$L$9,'事業所計画（様式第1号の５）'!$L$9,'事業所計画（様式第1号の６）'!$L$9,'事業所計画（様式第1号の７）'!$L$9,'事業所計画（様式第1号の８）'!$L$9,'事業所計画（様式第1号の９）'!$L$9,'事業所計画（様式第1号の10）'!$L$9,'事業所計画（様式第1号の11）'!$L$9,'事業所計画（様式第1号の12）'!$L$9,'事業所計画（様式第1号の13）'!$L$9,'事業所計画（様式第1号の14）'!$L$9,'事業所計画（様式第1号の15）'!$L$9)</f>
        <v>0</v>
      </c>
      <c r="C12" s="103"/>
      <c r="D12" s="102">
        <f t="shared" si="0"/>
        <v>0</v>
      </c>
      <c r="E12" s="102">
        <f t="shared" si="1"/>
        <v>0</v>
      </c>
      <c r="F12" s="102">
        <f>SUM('事業所計画（様式第1号の１）'!$M$9,'事業所計画（様式第1号の２） '!$M$9,'事業所計画（様式第1号の３）'!$M$9,'事業所計画（様式第1号の４）'!$M$9,'事業所計画（様式第1号の５）'!$M$9,'事業所計画（様式第1号の６）'!$M$9,'事業所計画（様式第1号の７）'!$M$9,'事業所計画（様式第1号の８）'!$M$9,'事業所計画（様式第1号の９）'!$M$9,'事業所計画（様式第1号の10）'!$M$9,'事業所計画（様式第1号の11）'!$M$9,'事業所計画（様式第1号の12）'!$M$9,'事業所計画（様式第1号の13）'!$M$9,'事業所計画（様式第1号の14）'!$M$9,'事業所計画（様式第1号の15）'!$M$9)</f>
        <v>0</v>
      </c>
      <c r="G12" s="102">
        <f>F12</f>
        <v>0</v>
      </c>
      <c r="H12" s="104"/>
      <c r="I12" s="88"/>
    </row>
    <row r="13" spans="1:9" ht="40.15" customHeight="1">
      <c r="A13" s="63" t="s">
        <v>149</v>
      </c>
      <c r="B13" s="108">
        <f t="shared" ref="B13:G13" si="2">SUM(B6:B12)</f>
        <v>0</v>
      </c>
      <c r="C13" s="108">
        <f t="shared" si="2"/>
        <v>0</v>
      </c>
      <c r="D13" s="108">
        <f t="shared" si="2"/>
        <v>0</v>
      </c>
      <c r="E13" s="108">
        <f t="shared" si="2"/>
        <v>0</v>
      </c>
      <c r="F13" s="108">
        <f t="shared" si="2"/>
        <v>0</v>
      </c>
      <c r="G13" s="108">
        <f t="shared" si="2"/>
        <v>0</v>
      </c>
      <c r="H13" s="101"/>
      <c r="I13" s="88"/>
    </row>
    <row r="14" spans="1:9">
      <c r="A14" s="88" t="s">
        <v>150</v>
      </c>
      <c r="B14" s="88"/>
      <c r="C14" s="88"/>
      <c r="D14" s="88"/>
      <c r="E14" s="88"/>
      <c r="F14" s="88"/>
      <c r="G14" s="88"/>
      <c r="H14" s="88"/>
      <c r="I14" s="88"/>
    </row>
    <row r="15" spans="1:9" ht="15" customHeight="1">
      <c r="A15" s="198"/>
      <c r="B15" s="141"/>
      <c r="C15" s="141"/>
      <c r="D15" s="141"/>
      <c r="E15" s="141"/>
      <c r="F15" s="141"/>
      <c r="G15" s="141"/>
      <c r="H15" s="141"/>
      <c r="I15" s="88"/>
    </row>
    <row r="16" spans="1:9">
      <c r="A16" s="141"/>
      <c r="B16" s="141"/>
      <c r="C16" s="141"/>
      <c r="D16" s="141"/>
      <c r="E16" s="141"/>
      <c r="F16" s="141"/>
      <c r="G16" s="141"/>
      <c r="H16" s="141"/>
      <c r="I16" s="88"/>
    </row>
    <row r="17" spans="1:9">
      <c r="A17" s="141"/>
      <c r="B17" s="141"/>
      <c r="C17" s="141"/>
      <c r="D17" s="141"/>
      <c r="E17" s="141"/>
      <c r="F17" s="141"/>
      <c r="G17" s="141"/>
      <c r="H17" s="141"/>
      <c r="I17" s="88"/>
    </row>
    <row r="18" spans="1:9">
      <c r="A18" s="88"/>
      <c r="B18" s="88"/>
      <c r="C18" s="88"/>
      <c r="D18" s="88"/>
      <c r="E18" s="88"/>
      <c r="F18" s="88"/>
      <c r="G18" s="88"/>
      <c r="H18" s="88"/>
      <c r="I18" s="88"/>
    </row>
  </sheetData>
  <mergeCells count="2">
    <mergeCell ref="A2:H2"/>
    <mergeCell ref="A15:H17"/>
  </mergeCells>
  <phoneticPr fontId="49"/>
  <pageMargins left="0.35" right="0.35" top="0.45" bottom="0.45" header="0.2" footer="0.2"/>
  <pageSetup paperSize="9" scale="92" fitToHeight="0" orientation="landscape" r:id="rId1"/>
  <headerFooter>
    <oddFooter>&amp;C&amp;P / &amp;N</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I35"/>
  <sheetViews>
    <sheetView showGridLines="0" showZeros="0" view="pageBreakPreview" zoomScale="114" zoomScaleNormal="85" zoomScaleSheetLayoutView="85" workbookViewId="0">
      <selection activeCell="E34" sqref="E34:G34"/>
    </sheetView>
  </sheetViews>
  <sheetFormatPr defaultColWidth="9.59765625" defaultRowHeight="12.4"/>
  <cols>
    <col min="1" max="2" width="18" style="89" customWidth="1"/>
    <col min="3" max="3" width="7.73046875" style="89" customWidth="1"/>
    <col min="4" max="4" width="7.86328125" style="89" customWidth="1"/>
    <col min="5" max="5" width="13.86328125" style="89" customWidth="1"/>
    <col min="6" max="6" width="4" style="89" customWidth="1"/>
    <col min="7" max="7" width="29" style="89" customWidth="1"/>
    <col min="8" max="8" width="1.86328125" style="89" customWidth="1"/>
    <col min="9" max="16" width="9.59765625" style="89" customWidth="1"/>
    <col min="17" max="16384" width="9.59765625" style="89"/>
  </cols>
  <sheetData>
    <row r="1" spans="1:9" ht="17.25" customHeight="1">
      <c r="A1" s="22" t="s">
        <v>151</v>
      </c>
      <c r="B1" s="23"/>
      <c r="C1" s="23"/>
      <c r="D1" s="23"/>
      <c r="E1" s="24"/>
      <c r="F1" s="24"/>
      <c r="G1" s="24"/>
      <c r="H1" s="88"/>
      <c r="I1" s="109"/>
    </row>
    <row r="2" spans="1:9" ht="17.25" customHeight="1">
      <c r="A2" s="216" t="s">
        <v>152</v>
      </c>
      <c r="B2" s="206"/>
      <c r="C2" s="206"/>
      <c r="D2" s="206"/>
      <c r="E2" s="206"/>
      <c r="F2" s="206"/>
      <c r="G2" s="206"/>
      <c r="H2" s="25"/>
      <c r="I2" s="26"/>
    </row>
    <row r="3" spans="1:9" ht="21.6" customHeight="1">
      <c r="A3" s="206"/>
      <c r="B3" s="206"/>
      <c r="C3" s="206"/>
      <c r="D3" s="206"/>
      <c r="E3" s="206"/>
      <c r="F3" s="206"/>
      <c r="G3" s="206"/>
      <c r="H3" s="25"/>
      <c r="I3" s="88"/>
    </row>
    <row r="4" spans="1:9" ht="21.6" customHeight="1">
      <c r="A4" s="27"/>
      <c r="B4" s="27"/>
      <c r="C4" s="27"/>
      <c r="D4" s="27"/>
      <c r="E4" s="27"/>
      <c r="F4" s="27"/>
      <c r="G4" s="27"/>
      <c r="H4" s="25"/>
      <c r="I4" s="88"/>
    </row>
    <row r="5" spans="1:9" ht="17.25" customHeight="1" thickBot="1">
      <c r="A5" s="28" t="s">
        <v>153</v>
      </c>
      <c r="B5" s="23"/>
      <c r="C5" s="23"/>
      <c r="D5" s="23"/>
      <c r="E5" s="29" t="s">
        <v>75</v>
      </c>
      <c r="F5" s="30"/>
      <c r="G5" s="29" t="s">
        <v>75</v>
      </c>
      <c r="H5" s="31" t="s">
        <v>75</v>
      </c>
      <c r="I5" s="88"/>
    </row>
    <row r="6" spans="1:9" ht="26.25" customHeight="1" thickBot="1">
      <c r="A6" s="201" t="s">
        <v>154</v>
      </c>
      <c r="B6" s="202"/>
      <c r="C6" s="202"/>
      <c r="D6" s="203"/>
      <c r="E6" s="207" t="s">
        <v>155</v>
      </c>
      <c r="F6" s="203"/>
      <c r="G6" s="32" t="s">
        <v>156</v>
      </c>
      <c r="H6" s="88"/>
      <c r="I6" s="88"/>
    </row>
    <row r="7" spans="1:9" ht="17.25" customHeight="1">
      <c r="A7" s="217" t="s">
        <v>157</v>
      </c>
      <c r="B7" s="214"/>
      <c r="C7" s="214"/>
      <c r="D7" s="214"/>
      <c r="E7" s="138" t="str">
        <f>IF('所要額調書(様式第2号)'!$G$13=0,"",'所要額調書(様式第2号)'!$G$13)</f>
        <v/>
      </c>
      <c r="F7" s="58" t="s">
        <v>72</v>
      </c>
      <c r="G7" s="33"/>
      <c r="H7" s="88"/>
      <c r="I7" s="88"/>
    </row>
    <row r="8" spans="1:9" ht="17.25" customHeight="1">
      <c r="A8" s="204" t="s">
        <v>158</v>
      </c>
      <c r="B8" s="146"/>
      <c r="C8" s="146"/>
      <c r="D8" s="146"/>
      <c r="E8" s="60"/>
      <c r="F8" s="58" t="s">
        <v>72</v>
      </c>
      <c r="G8" s="34"/>
      <c r="H8" s="88"/>
      <c r="I8" s="88"/>
    </row>
    <row r="9" spans="1:9" ht="17.25" customHeight="1">
      <c r="A9" s="204" t="s">
        <v>75</v>
      </c>
      <c r="B9" s="146"/>
      <c r="C9" s="146"/>
      <c r="D9" s="146"/>
      <c r="E9" s="35"/>
      <c r="F9" s="58" t="s">
        <v>72</v>
      </c>
      <c r="G9" s="34"/>
      <c r="H9" s="88"/>
      <c r="I9" s="88"/>
    </row>
    <row r="10" spans="1:9" ht="17.25" customHeight="1">
      <c r="A10" s="204" t="s">
        <v>75</v>
      </c>
      <c r="B10" s="146"/>
      <c r="C10" s="146"/>
      <c r="D10" s="146"/>
      <c r="E10" s="35"/>
      <c r="F10" s="58" t="s">
        <v>72</v>
      </c>
      <c r="G10" s="34"/>
      <c r="H10" s="88"/>
      <c r="I10" s="88"/>
    </row>
    <row r="11" spans="1:9" ht="17.25" customHeight="1">
      <c r="A11" s="204" t="s">
        <v>75</v>
      </c>
      <c r="B11" s="146"/>
      <c r="C11" s="146"/>
      <c r="D11" s="146"/>
      <c r="E11" s="35"/>
      <c r="F11" s="58" t="s">
        <v>72</v>
      </c>
      <c r="G11" s="34"/>
      <c r="H11" s="88"/>
      <c r="I11" s="88"/>
    </row>
    <row r="12" spans="1:9" ht="17.25" customHeight="1">
      <c r="A12" s="204" t="s">
        <v>75</v>
      </c>
      <c r="B12" s="146"/>
      <c r="C12" s="146"/>
      <c r="D12" s="146"/>
      <c r="E12" s="35"/>
      <c r="F12" s="58" t="s">
        <v>72</v>
      </c>
      <c r="G12" s="34"/>
      <c r="H12" s="88"/>
      <c r="I12" s="88"/>
    </row>
    <row r="13" spans="1:9" ht="17.25" customHeight="1">
      <c r="A13" s="204" t="s">
        <v>75</v>
      </c>
      <c r="B13" s="146"/>
      <c r="C13" s="146"/>
      <c r="D13" s="146"/>
      <c r="E13" s="35"/>
      <c r="F13" s="58" t="s">
        <v>72</v>
      </c>
      <c r="G13" s="34"/>
      <c r="H13" s="88"/>
      <c r="I13" s="88"/>
    </row>
    <row r="14" spans="1:9" ht="17.25" customHeight="1" thickBot="1">
      <c r="A14" s="218" t="s">
        <v>75</v>
      </c>
      <c r="B14" s="219"/>
      <c r="C14" s="219"/>
      <c r="D14" s="219"/>
      <c r="E14" s="36"/>
      <c r="F14" s="58" t="s">
        <v>72</v>
      </c>
      <c r="G14" s="37"/>
      <c r="H14" s="88"/>
      <c r="I14" s="88"/>
    </row>
    <row r="15" spans="1:9" ht="23.25" customHeight="1" thickTop="1" thickBot="1">
      <c r="A15" s="208" t="s">
        <v>159</v>
      </c>
      <c r="B15" s="209"/>
      <c r="C15" s="209"/>
      <c r="D15" s="209"/>
      <c r="E15" s="38">
        <f>SUM(E7:E14)</f>
        <v>0</v>
      </c>
      <c r="F15" s="59" t="s">
        <v>72</v>
      </c>
      <c r="G15" s="39"/>
      <c r="H15" s="88"/>
      <c r="I15" s="88"/>
    </row>
    <row r="16" spans="1:9" ht="17.25" customHeight="1">
      <c r="A16" s="31" t="s">
        <v>75</v>
      </c>
      <c r="B16" s="24"/>
      <c r="C16" s="24"/>
      <c r="D16" s="24"/>
      <c r="E16" s="24"/>
      <c r="F16" s="24"/>
      <c r="G16" s="24"/>
      <c r="H16" s="88"/>
      <c r="I16" s="88"/>
    </row>
    <row r="17" spans="1:9" ht="17.25" customHeight="1">
      <c r="A17" s="24"/>
      <c r="B17" s="24"/>
      <c r="C17" s="24"/>
      <c r="D17" s="24"/>
      <c r="E17" s="24"/>
      <c r="F17" s="24"/>
      <c r="G17" s="24"/>
      <c r="H17" s="88"/>
      <c r="I17" s="88"/>
    </row>
    <row r="18" spans="1:9" ht="17.25" customHeight="1" thickBot="1">
      <c r="A18" s="31" t="s">
        <v>160</v>
      </c>
      <c r="B18" s="24"/>
      <c r="C18" s="24"/>
      <c r="D18" s="24"/>
      <c r="E18" s="24"/>
      <c r="F18" s="24"/>
      <c r="G18" s="24"/>
      <c r="H18" s="88"/>
      <c r="I18" s="88"/>
    </row>
    <row r="19" spans="1:9" ht="25.35" customHeight="1" thickBot="1">
      <c r="A19" s="201" t="s">
        <v>154</v>
      </c>
      <c r="B19" s="202"/>
      <c r="C19" s="202"/>
      <c r="D19" s="203"/>
      <c r="E19" s="207" t="s">
        <v>155</v>
      </c>
      <c r="F19" s="203"/>
      <c r="G19" s="32" t="s">
        <v>156</v>
      </c>
      <c r="H19" s="88"/>
      <c r="I19" s="88"/>
    </row>
    <row r="20" spans="1:9" ht="17.25" customHeight="1">
      <c r="A20" s="213" t="s">
        <v>161</v>
      </c>
      <c r="B20" s="214"/>
      <c r="C20" s="214"/>
      <c r="D20" s="215"/>
      <c r="E20" s="57"/>
      <c r="F20" s="58" t="s">
        <v>72</v>
      </c>
      <c r="G20" s="33"/>
      <c r="H20" s="88"/>
      <c r="I20" s="88"/>
    </row>
    <row r="21" spans="1:9" ht="17.25" customHeight="1">
      <c r="A21" s="212" t="s">
        <v>162</v>
      </c>
      <c r="B21" s="146"/>
      <c r="C21" s="146"/>
      <c r="D21" s="147"/>
      <c r="E21" s="60"/>
      <c r="F21" s="58" t="s">
        <v>72</v>
      </c>
      <c r="G21" s="34"/>
      <c r="H21" s="88"/>
      <c r="I21" s="88"/>
    </row>
    <row r="22" spans="1:9" ht="17.25" customHeight="1">
      <c r="A22" s="212" t="s">
        <v>163</v>
      </c>
      <c r="B22" s="146"/>
      <c r="C22" s="146"/>
      <c r="D22" s="147"/>
      <c r="E22" s="60"/>
      <c r="F22" s="58" t="s">
        <v>72</v>
      </c>
      <c r="G22" s="34"/>
      <c r="H22" s="88"/>
      <c r="I22" s="88"/>
    </row>
    <row r="23" spans="1:9" ht="17.25" customHeight="1">
      <c r="A23" s="212" t="s">
        <v>164</v>
      </c>
      <c r="B23" s="146"/>
      <c r="C23" s="146"/>
      <c r="D23" s="147"/>
      <c r="E23" s="60"/>
      <c r="F23" s="58" t="s">
        <v>72</v>
      </c>
      <c r="G23" s="34"/>
      <c r="H23" s="88"/>
      <c r="I23" s="88"/>
    </row>
    <row r="24" spans="1:9" ht="17.25" customHeight="1">
      <c r="A24" s="210" t="s">
        <v>165</v>
      </c>
      <c r="B24" s="146"/>
      <c r="C24" s="146"/>
      <c r="D24" s="146"/>
      <c r="E24" s="60"/>
      <c r="F24" s="58" t="s">
        <v>72</v>
      </c>
      <c r="G24" s="34"/>
      <c r="H24" s="88"/>
      <c r="I24" s="88"/>
    </row>
    <row r="25" spans="1:9" ht="17.25" customHeight="1">
      <c r="A25" s="210" t="s">
        <v>166</v>
      </c>
      <c r="B25" s="146"/>
      <c r="C25" s="146"/>
      <c r="D25" s="146"/>
      <c r="E25" s="60"/>
      <c r="F25" s="58" t="s">
        <v>72</v>
      </c>
      <c r="G25" s="34"/>
      <c r="H25" s="88"/>
      <c r="I25" s="88"/>
    </row>
    <row r="26" spans="1:9" ht="27" customHeight="1" thickBot="1">
      <c r="A26" s="210" t="s">
        <v>167</v>
      </c>
      <c r="B26" s="146"/>
      <c r="C26" s="146"/>
      <c r="D26" s="146"/>
      <c r="E26" s="60"/>
      <c r="F26" s="58" t="s">
        <v>72</v>
      </c>
      <c r="G26" s="34"/>
      <c r="H26" s="88"/>
      <c r="I26" s="88"/>
    </row>
    <row r="27" spans="1:9" ht="26.25" customHeight="1" thickTop="1" thickBot="1">
      <c r="A27" s="208" t="s">
        <v>159</v>
      </c>
      <c r="B27" s="209"/>
      <c r="C27" s="209"/>
      <c r="D27" s="209"/>
      <c r="E27" s="96">
        <f>SUM(E20:E26)</f>
        <v>0</v>
      </c>
      <c r="F27" s="59" t="s">
        <v>72</v>
      </c>
      <c r="G27" s="39"/>
      <c r="H27" s="88"/>
      <c r="I27" s="88"/>
    </row>
    <row r="28" spans="1:9" ht="17.25" customHeight="1">
      <c r="A28" s="205"/>
      <c r="B28" s="206"/>
      <c r="C28" s="206"/>
      <c r="D28" s="206"/>
      <c r="E28" s="206"/>
      <c r="F28" s="206"/>
      <c r="G28" s="206"/>
      <c r="H28" s="88"/>
      <c r="I28" s="88"/>
    </row>
    <row r="29" spans="1:9" ht="17.25" customHeight="1">
      <c r="A29" s="216" t="s">
        <v>168</v>
      </c>
      <c r="B29" s="206"/>
      <c r="C29" s="206"/>
      <c r="D29" s="206"/>
      <c r="E29" s="91"/>
      <c r="F29" s="91"/>
      <c r="G29" s="91"/>
      <c r="H29" s="88"/>
      <c r="I29" s="88"/>
    </row>
    <row r="30" spans="1:9" ht="17.25" customHeight="1">
      <c r="A30" s="90"/>
      <c r="E30" s="91"/>
      <c r="F30" s="91"/>
      <c r="G30" s="139" t="str">
        <f>IF(法人基本情報!$B$12="","","令和"&amp;YEAR(法人基本情報!$B$12)-2018&amp;"年"&amp;MONTH(法人基本情報!$B$12)&amp;"月"&amp;DAY(法人基本情報!$B$12)&amp;"日")</f>
        <v/>
      </c>
      <c r="H30" s="88"/>
      <c r="I30" s="88"/>
    </row>
    <row r="31" spans="1:9" ht="17.25" customHeight="1">
      <c r="A31" s="24"/>
      <c r="B31" s="24"/>
      <c r="C31" s="24"/>
      <c r="D31" s="24"/>
      <c r="E31" s="91"/>
      <c r="F31" s="91"/>
      <c r="G31" s="91"/>
      <c r="H31" s="88"/>
      <c r="I31" s="88"/>
    </row>
    <row r="32" spans="1:9" ht="17.850000000000001" customHeight="1">
      <c r="A32" s="24"/>
      <c r="B32" s="24"/>
      <c r="C32" s="211" t="s">
        <v>45</v>
      </c>
      <c r="D32" s="206"/>
      <c r="E32" s="199" t="str">
        <f>IF(法人基本情報!$B$3="","",法人基本情報!$B$3)</f>
        <v/>
      </c>
      <c r="F32" s="200"/>
      <c r="G32" s="200"/>
      <c r="H32" s="88"/>
      <c r="I32" s="88"/>
    </row>
    <row r="33" spans="1:9" ht="12.75" customHeight="1">
      <c r="A33" s="40"/>
      <c r="B33" s="40"/>
      <c r="C33" s="41"/>
      <c r="D33" s="41"/>
      <c r="E33" s="42"/>
      <c r="F33" s="42"/>
      <c r="G33" s="43"/>
      <c r="H33" s="88"/>
      <c r="I33" s="88"/>
    </row>
    <row r="34" spans="1:9" ht="17.850000000000001" customHeight="1">
      <c r="A34" s="44"/>
      <c r="B34" s="44"/>
      <c r="C34" s="211" t="s">
        <v>105</v>
      </c>
      <c r="D34" s="206"/>
      <c r="E34" s="199" t="str">
        <f>IF(AND(法人基本情報!$B$6="",法人基本情報!$B$7=""),"",法人基本情報!$B$6&amp;"　"&amp;法人基本情報!$B$7)</f>
        <v/>
      </c>
      <c r="F34" s="200"/>
      <c r="G34" s="200"/>
      <c r="H34" s="88"/>
      <c r="I34" s="88"/>
    </row>
    <row r="35" spans="1:9" ht="12.75" customHeight="1">
      <c r="A35" s="44"/>
      <c r="B35" s="44"/>
      <c r="C35" s="44"/>
      <c r="D35" s="44"/>
      <c r="E35" s="44"/>
      <c r="F35" s="44"/>
      <c r="G35" s="31" t="s">
        <v>75</v>
      </c>
      <c r="H35" s="88"/>
      <c r="I35" s="88"/>
    </row>
  </sheetData>
  <mergeCells count="28">
    <mergeCell ref="A2:G3"/>
    <mergeCell ref="A11:D11"/>
    <mergeCell ref="E32:G32"/>
    <mergeCell ref="E6:F6"/>
    <mergeCell ref="A6:D6"/>
    <mergeCell ref="A7:D7"/>
    <mergeCell ref="A25:D25"/>
    <mergeCell ref="A27:D27"/>
    <mergeCell ref="C32:D32"/>
    <mergeCell ref="A12:D12"/>
    <mergeCell ref="A26:D26"/>
    <mergeCell ref="A21:D21"/>
    <mergeCell ref="A14:D14"/>
    <mergeCell ref="A8:D8"/>
    <mergeCell ref="A9:D9"/>
    <mergeCell ref="E34:G34"/>
    <mergeCell ref="A19:D19"/>
    <mergeCell ref="A10:D10"/>
    <mergeCell ref="A13:D13"/>
    <mergeCell ref="A28:G28"/>
    <mergeCell ref="E19:F19"/>
    <mergeCell ref="A15:D15"/>
    <mergeCell ref="A24:D24"/>
    <mergeCell ref="C34:D34"/>
    <mergeCell ref="A23:D23"/>
    <mergeCell ref="A22:D22"/>
    <mergeCell ref="A20:D20"/>
    <mergeCell ref="A29:D29"/>
  </mergeCells>
  <phoneticPr fontId="49"/>
  <printOptions horizontalCentered="1"/>
  <pageMargins left="0.35" right="0.35" top="0.45" bottom="0.45" header="0.2" footer="0.2"/>
  <pageSetup paperSize="9" scale="96" fitToHeight="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A5A5A5"/>
    <pageSetUpPr fitToPage="1"/>
  </sheetPr>
  <dimension ref="A1:L53"/>
  <sheetViews>
    <sheetView showGridLines="0" zoomScaleNormal="100" workbookViewId="0">
      <selection activeCell="A9" sqref="A9"/>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21" hidden="1" customWidth="1"/>
    <col min="8" max="8" width="23" customWidth="1"/>
    <col min="9" max="9" width="38" hidden="1" customWidth="1"/>
    <col min="10" max="12" width="13" hidden="1" customWidth="1"/>
  </cols>
  <sheetData>
    <row r="1" spans="1:10" ht="31.5" customHeight="1">
      <c r="A1" s="140" t="s">
        <v>169</v>
      </c>
      <c r="B1" s="141"/>
      <c r="C1" s="141"/>
      <c r="D1" s="141"/>
      <c r="E1" s="141"/>
      <c r="F1" s="88"/>
      <c r="G1" s="88"/>
      <c r="H1" s="88"/>
      <c r="I1" s="88"/>
      <c r="J1" s="88"/>
    </row>
    <row r="2" spans="1:10">
      <c r="A2" s="88"/>
      <c r="B2" s="88"/>
      <c r="C2" s="88"/>
      <c r="D2" s="88"/>
      <c r="E2" s="88"/>
      <c r="F2" s="88"/>
      <c r="G2" s="88"/>
      <c r="H2" s="88"/>
      <c r="I2" s="88"/>
      <c r="J2" s="88"/>
    </row>
    <row r="3" spans="1:10">
      <c r="A3" s="69" t="s">
        <v>45</v>
      </c>
      <c r="B3" s="222">
        <f>法人基本情報!B3</f>
        <v>0</v>
      </c>
      <c r="C3" s="172"/>
      <c r="D3" s="172"/>
      <c r="E3" s="173"/>
      <c r="F3" s="19"/>
      <c r="G3" s="20"/>
      <c r="H3" s="88"/>
      <c r="I3" s="88"/>
      <c r="J3" s="88"/>
    </row>
    <row r="4" spans="1:10">
      <c r="A4" s="69" t="s">
        <v>123</v>
      </c>
      <c r="B4" s="232"/>
      <c r="C4" s="172"/>
      <c r="D4" s="172"/>
      <c r="E4" s="173"/>
      <c r="F4" s="19"/>
      <c r="G4" s="20"/>
      <c r="H4" s="88"/>
      <c r="I4" s="88"/>
      <c r="J4" s="88"/>
    </row>
    <row r="5" spans="1:10">
      <c r="A5" s="69" t="s">
        <v>170</v>
      </c>
      <c r="B5" s="223"/>
      <c r="C5" s="172"/>
      <c r="D5" s="172"/>
      <c r="E5" s="173"/>
      <c r="F5" s="19"/>
      <c r="G5" s="20"/>
      <c r="H5" s="88"/>
      <c r="I5" s="88"/>
      <c r="J5" s="88"/>
    </row>
    <row r="6" spans="1:10">
      <c r="A6" s="69" t="s">
        <v>124</v>
      </c>
      <c r="B6" s="232"/>
      <c r="C6" s="172"/>
      <c r="D6" s="172"/>
      <c r="E6" s="173"/>
      <c r="F6" s="19"/>
      <c r="G6" s="20"/>
      <c r="H6" s="88"/>
      <c r="I6" s="88"/>
      <c r="J6" s="88"/>
    </row>
    <row r="7" spans="1:10">
      <c r="A7" s="88"/>
      <c r="B7" s="88"/>
      <c r="C7" s="88"/>
      <c r="D7" s="88"/>
      <c r="E7" s="88"/>
      <c r="F7" s="88"/>
      <c r="G7" s="88"/>
      <c r="H7" s="88"/>
      <c r="I7" s="88"/>
      <c r="J7" s="88"/>
    </row>
    <row r="8" spans="1:10" ht="22.5" customHeight="1">
      <c r="A8" s="221" t="s">
        <v>171</v>
      </c>
      <c r="B8" s="144"/>
      <c r="C8" s="144"/>
      <c r="D8" s="144"/>
      <c r="E8" s="144"/>
      <c r="F8" s="144"/>
      <c r="G8" s="144"/>
      <c r="H8" s="144"/>
      <c r="I8" s="144"/>
      <c r="J8" s="88"/>
    </row>
    <row r="9" spans="1:10" ht="56.25" customHeight="1">
      <c r="A9" s="68" t="s">
        <v>172</v>
      </c>
      <c r="B9" s="68" t="s">
        <v>173</v>
      </c>
      <c r="C9" s="68" t="s">
        <v>174</v>
      </c>
      <c r="D9" s="68" t="s">
        <v>175</v>
      </c>
      <c r="E9" s="68" t="s">
        <v>176</v>
      </c>
      <c r="F9" s="68" t="s">
        <v>177</v>
      </c>
      <c r="G9" s="68" t="s">
        <v>178</v>
      </c>
      <c r="H9" s="68" t="s">
        <v>179</v>
      </c>
      <c r="I9" s="68" t="s">
        <v>180</v>
      </c>
      <c r="J9" s="21" t="s">
        <v>181</v>
      </c>
    </row>
    <row r="10" spans="1:10" ht="42" customHeight="1">
      <c r="A10" s="93" t="s">
        <v>119</v>
      </c>
      <c r="B10" s="93"/>
      <c r="C10" s="93" t="s">
        <v>182</v>
      </c>
      <c r="D10" s="110"/>
      <c r="E10" s="110"/>
      <c r="F10" s="111">
        <v>3000</v>
      </c>
      <c r="G10" s="131">
        <f t="shared" ref="G10:G19" si="0">J10</f>
        <v>3000</v>
      </c>
      <c r="H10" s="131">
        <f t="shared" ref="H10:H19" si="1">IF(J10=0,0,IF($J$44&lt;=500000,J10,J10/$J$44*500000))</f>
        <v>3000</v>
      </c>
      <c r="I10" s="132" t="str">
        <f>IF(A10="","",IF(G10&gt;IFERROR(VLOOKUP(A10,プルダウン用!$F$2:$G$7,2,FALSE),0),"【要修正】補助対象基礎額が基準額を上回っています。","○"))</f>
        <v>○</v>
      </c>
      <c r="J10" s="21">
        <f>IF(A10="",0,IF(OR(A10="（1）ア　中山間地域等・離島等地域における採用活動の支援",A10="（1）イ　潜在ケアマネジャー等の再就業支援"),IF(SUMIF($A$10:$A$19,"（1）ア　中山間地域等・離島等地域における採用活動の支援",$F$10:$F$19)+SUMIF($A$10:$A$19,"（1）イ　潜在ケアマネジャー等の再就業支援",$F$10:$F$19)=0,0,F10*MIN(1,300000/(SUMIF($A$10:$A$19,"（1）ア　中山間地域等・離島等地域における採用活動の支援",$F$10:$F$19)+SUMIF($A$10:$A$19,"（1）イ　潜在ケアマネジャー等の再就業支援",$F$10:$F$19)))),MIN(F10,IFERROR(VLOOKUP(A10,プルダウン用!$F$2:$G$7,2,FALSE),0))))</f>
        <v>3000</v>
      </c>
    </row>
    <row r="11" spans="1:10" ht="42" customHeight="1">
      <c r="A11" s="93" t="s">
        <v>117</v>
      </c>
      <c r="B11" s="93"/>
      <c r="C11" s="93"/>
      <c r="D11" s="110"/>
      <c r="E11" s="110"/>
      <c r="F11" s="111">
        <v>100000</v>
      </c>
      <c r="G11" s="131">
        <f t="shared" si="0"/>
        <v>100000</v>
      </c>
      <c r="H11" s="131">
        <f t="shared" si="1"/>
        <v>100000</v>
      </c>
      <c r="I11" s="132" t="str">
        <f>IF(A11="","",IF(G11&gt;IFERROR(VLOOKUP(A11,プルダウン用!$F$2:$G$7,2,FALSE),0),"【要修正】補助対象基礎額が基準額を上回っています。","○"))</f>
        <v>○</v>
      </c>
      <c r="J11" s="21">
        <f>IF(A11="",0,IF(OR(A11="（1）ア　中山間地域等・離島等地域における採用活動の支援",A11="（1）イ　潜在ケアマネジャー等の再就業支援"),IF(SUMIF($A$10:$A$19,"（1）ア　中山間地域等・離島等地域における採用活動の支援",$F$10:$F$19)+SUMIF($A$10:$A$19,"（1）イ　潜在ケアマネジャー等の再就業支援",$F$10:$F$19)=0,0,F11*MIN(1,300000/(SUMIF($A$10:$A$19,"（1）ア　中山間地域等・離島等地域における採用活動の支援",$F$10:$F$19)+SUMIF($A$10:$A$19,"（1）イ　潜在ケアマネジャー等の再就業支援",$F$10:$F$19)))),MIN(F11,IFERROR(VLOOKUP(A11,プルダウン用!$F$2:$G$7,2,FALSE),0))))</f>
        <v>100000</v>
      </c>
    </row>
    <row r="12" spans="1:10" ht="42" customHeight="1">
      <c r="A12" s="93" t="s">
        <v>117</v>
      </c>
      <c r="B12" s="93"/>
      <c r="C12" s="93"/>
      <c r="D12" s="110"/>
      <c r="E12" s="110"/>
      <c r="F12" s="111"/>
      <c r="G12" s="131">
        <f t="shared" si="0"/>
        <v>150000</v>
      </c>
      <c r="H12" s="131">
        <f t="shared" si="1"/>
        <v>150000</v>
      </c>
      <c r="I12" s="132" t="str">
        <f>IF(A12="","",IF(G12&gt;IFERROR(VLOOKUP(A12,プルダウン用!$F$2:$G$7,2,FALSE),0),"【要修正】補助対象基礎額が基準額を上回っています。","○"))</f>
        <v>○</v>
      </c>
      <c r="J12" s="21">
        <f>IF(A12="",0,IF(OR(A12="（1）ア　中山間地域等・離島等地域における採用活動の支援",A12="（1）イ　潜在ケアマネジャー等の再就業支援"),IF(SUMIF($A$10:$A$19,"（1）ア　中山間地域等・離島等地域における採用活動の支援",$F$10:$F$19)+SUMIF($A$10:$A$19,"（1）イ　潜在ケアマネジャー等の再就業支援",$F$10:$F$19)=0,0,F12*MIN(1,300000/(SUMIF($A$10:$A$19,"（1）ア　中山間地域等・離島等地域における採用活動の支援",$F$10:$F$19)+SUMIF($A$10:$A$19,"（1）イ　潜在ケアマネジャー等の再就業支援",$F$10:$F$19)))),MIN(F12,IFERROR(VLOOKUP(A12,プルダウン用!$F$2:$G$7,2,FALSE),0))))</f>
        <v>150000</v>
      </c>
    </row>
    <row r="13" spans="1:10" ht="42" customHeight="1">
      <c r="A13" s="93" t="s">
        <v>115</v>
      </c>
      <c r="B13" s="93"/>
      <c r="C13" s="93"/>
      <c r="D13" s="110"/>
      <c r="E13" s="110"/>
      <c r="F13" s="111">
        <v>50000</v>
      </c>
      <c r="G13" s="131">
        <f t="shared" si="0"/>
        <v>50000</v>
      </c>
      <c r="H13" s="131">
        <f t="shared" si="1"/>
        <v>50000</v>
      </c>
      <c r="I13" s="132" t="str">
        <f>IF(A13="","",IF(G13&gt;IFERROR(VLOOKUP(A13,プルダウン用!$F$2:$G$7,2,FALSE),0),"【要修正】補助対象基礎額が基準額を上回っています。","○"))</f>
        <v>○</v>
      </c>
      <c r="J13" s="21">
        <f>IF(A13="",0,IF(OR(A13="（1）ア　中山間地域等・離島等地域における採用活動の支援",A13="（1）イ　潜在ケアマネジャー等の再就業支援"),IF(SUMIF($A$10:$A$19,"（1）ア　中山間地域等・離島等地域における採用活動の支援",$F$10:$F$19)+SUMIF($A$10:$A$19,"（1）イ　潜在ケアマネジャー等の再就業支援",$F$10:$F$19)=0,0,F13*MIN(1,300000/(SUMIF($A$10:$A$19,"（1）ア　中山間地域等・離島等地域における採用活動の支援",$F$10:$F$19)+SUMIF($A$10:$A$19,"（1）イ　潜在ケアマネジャー等の再就業支援",$F$10:$F$19)))),MIN(F13,IFERROR(VLOOKUP(A13,プルダウン用!$F$2:$G$7,2,FALSE),0))))</f>
        <v>50000</v>
      </c>
    </row>
    <row r="14" spans="1:10" ht="42" customHeight="1">
      <c r="A14" s="93" t="s">
        <v>117</v>
      </c>
      <c r="B14" s="93"/>
      <c r="C14" s="93"/>
      <c r="D14" s="110"/>
      <c r="E14" s="110"/>
      <c r="F14" s="111"/>
      <c r="G14" s="131">
        <f t="shared" si="0"/>
        <v>150000</v>
      </c>
      <c r="H14" s="131">
        <f t="shared" si="1"/>
        <v>150000</v>
      </c>
      <c r="I14" s="132" t="str">
        <f>IF(A14="","",IF(G14&gt;IFERROR(VLOOKUP(A14,プルダウン用!$F$2:$G$7,2,FALSE),0),"【要修正】補助対象基礎額が基準額を上回っています。","○"))</f>
        <v>○</v>
      </c>
      <c r="J14" s="21">
        <f>IF(A14="",0,IF(OR(A14="（1）ア　中山間地域等・離島等地域における採用活動の支援",A14="（1）イ　潜在ケアマネジャー等の再就業支援"),IF(SUMIF($A$10:$A$19,"（1）ア　中山間地域等・離島等地域における採用活動の支援",$F$10:$F$19)+SUMIF($A$10:$A$19,"（1）イ　潜在ケアマネジャー等の再就業支援",$F$10:$F$19)=0,0,F14*MIN(1,300000/(SUMIF($A$10:$A$19,"（1）ア　中山間地域等・離島等地域における採用活動の支援",$F$10:$F$19)+SUMIF($A$10:$A$19,"（1）イ　潜在ケアマネジャー等の再就業支援",$F$10:$F$19)))),MIN(F14,IFERROR(VLOOKUP(A14,プルダウン用!$F$2:$G$7,2,FALSE),0))))</f>
        <v>150000</v>
      </c>
    </row>
    <row r="15" spans="1:10" ht="42" customHeight="1">
      <c r="A15" s="93"/>
      <c r="B15" s="93"/>
      <c r="C15" s="93"/>
      <c r="D15" s="110"/>
      <c r="E15" s="110"/>
      <c r="F15" s="111">
        <v>70000</v>
      </c>
      <c r="G15" s="131">
        <f t="shared" si="0"/>
        <v>0</v>
      </c>
      <c r="H15" s="131">
        <f t="shared" si="1"/>
        <v>0</v>
      </c>
      <c r="I15" s="132" t="str">
        <f>IF(A15="","",IF(G15&gt;IFERROR(VLOOKUP(A15,プルダウン用!$F$2:$G$7,2,FALSE),0),"【要修正】補助対象基礎額が基準額を上回っています。","○"))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潜在ケアマネジャー等の再就業支援"),IF(SUMIF($A$10:$A$19,"（1）ア　中山間地域等・離島等地域における採用活動の支援",$F$10:$F$19)+SUMIF($A$10:$A$19,"（1）イ　潜在ケアマネジャー等の再就業支援",$F$10:$F$19)=0,0,F15*MIN(1,300000/(SUMIF($A$10:$A$19,"（1）ア　中山間地域等・離島等地域における採用活動の支援",$F$10:$F$19)+SUMIF($A$10:$A$19,"（1）イ　潜在ケアマネジャー等の再就業支援",$F$10:$F$19)))),MIN(F15,IFERROR(VLOOKUP(A15,プルダウン用!$F$2:$G$7,2,FALSE),0))))</f>
        <v>0</v>
      </c>
    </row>
    <row r="16" spans="1:10" ht="42" customHeight="1">
      <c r="A16" s="93"/>
      <c r="B16" s="93"/>
      <c r="C16" s="93"/>
      <c r="D16" s="110"/>
      <c r="E16" s="110"/>
      <c r="F16" s="111">
        <v>7888</v>
      </c>
      <c r="G16" s="131">
        <f t="shared" si="0"/>
        <v>0</v>
      </c>
      <c r="H16" s="131">
        <f t="shared" si="1"/>
        <v>0</v>
      </c>
      <c r="I16" s="132" t="str">
        <f>IF(A16="","",IF(G16&gt;IFERROR(VLOOKUP(A16,プルダウン用!$F$2:$G$7,2,FALSE),0),"【要修正】補助対象基礎額が基準額を上回っています。","○"))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潜在ケアマネジャー等の再就業支援"),IF(SUMIF($A$10:$A$19,"（1）ア　中山間地域等・離島等地域における採用活動の支援",$F$10:$F$19)+SUMIF($A$10:$A$19,"（1）イ　潜在ケアマネジャー等の再就業支援",$F$10:$F$19)=0,0,F16*MIN(1,300000/(SUMIF($A$10:$A$19,"（1）ア　中山間地域等・離島等地域における採用活動の支援",$F$10:$F$19)+SUMIF($A$10:$A$19,"（1）イ　潜在ケアマネジャー等の再就業支援",$F$10:$F$19)))),MIN(F16,IFERROR(VLOOKUP(A16,プルダウン用!$F$2:$G$7,2,FALSE),0))))</f>
        <v>0</v>
      </c>
    </row>
    <row r="17" spans="1:10" ht="42" customHeight="1">
      <c r="A17" s="93"/>
      <c r="B17" s="93"/>
      <c r="C17" s="93"/>
      <c r="D17" s="110"/>
      <c r="E17" s="110"/>
      <c r="F17" s="111"/>
      <c r="G17" s="131">
        <f t="shared" si="0"/>
        <v>0</v>
      </c>
      <c r="H17" s="131">
        <f t="shared" si="1"/>
        <v>0</v>
      </c>
      <c r="I17" s="132" t="str">
        <f>IF(A17="","",IF(G17&gt;IFERROR(VLOOKUP(A17,プルダウン用!$F$2:$G$7,2,FALSE),0),"【要修正】補助対象基礎額が基準額を上回っています。","○"))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潜在ケアマネジャー等の再就業支援"),IF(SUMIF($A$10:$A$19,"（1）ア　中山間地域等・離島等地域における採用活動の支援",$F$10:$F$19)+SUMIF($A$10:$A$19,"（1）イ　潜在ケアマネジャー等の再就業支援",$F$10:$F$19)=0,0,F17*MIN(1,300000/(SUMIF($A$10:$A$19,"（1）ア　中山間地域等・離島等地域における採用活動の支援",$F$10:$F$19)+SUMIF($A$10:$A$19,"（1）イ　潜在ケアマネジャー等の再就業支援",$F$10:$F$19)))),MIN(F17,IFERROR(VLOOKUP(A17,プルダウン用!$F$2:$G$7,2,FALSE),0))))</f>
        <v>0</v>
      </c>
    </row>
    <row r="18" spans="1:10" ht="42" customHeight="1">
      <c r="A18" s="93"/>
      <c r="B18" s="93"/>
      <c r="C18" s="93"/>
      <c r="D18" s="110"/>
      <c r="E18" s="110"/>
      <c r="F18" s="111"/>
      <c r="G18" s="131">
        <f t="shared" si="0"/>
        <v>0</v>
      </c>
      <c r="H18" s="131">
        <f t="shared" si="1"/>
        <v>0</v>
      </c>
      <c r="I18" s="132" t="str">
        <f>IF(A18="","",IF(G18&gt;IFERROR(VLOOKUP(A18,プルダウン用!$F$2:$G$7,2,FALSE),0),"【要修正】補助対象基礎額が基準額を上回っています。","○"))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潜在ケアマネジャー等の再就業支援"),IF(SUMIF($A$10:$A$19,"（1）ア　中山間地域等・離島等地域における採用活動の支援",$F$10:$F$19)+SUMIF($A$10:$A$19,"（1）イ　潜在ケアマネジャー等の再就業支援",$F$10:$F$19)=0,0,F18*MIN(1,300000/(SUMIF($A$10:$A$19,"（1）ア　中山間地域等・離島等地域における採用活動の支援",$F$10:$F$19)+SUMIF($A$10:$A$19,"（1）イ　潜在ケアマネジャー等の再就業支援",$F$10:$F$19)))),MIN(F18,IFERROR(VLOOKUP(A18,プルダウン用!$F$2:$G$7,2,FALSE),0))))</f>
        <v>0</v>
      </c>
    </row>
    <row r="19" spans="1:10" ht="42" customHeight="1">
      <c r="A19" s="93"/>
      <c r="B19" s="93"/>
      <c r="C19" s="93"/>
      <c r="D19" s="110"/>
      <c r="E19" s="110"/>
      <c r="F19" s="111"/>
      <c r="G19" s="131">
        <f t="shared" si="0"/>
        <v>0</v>
      </c>
      <c r="H19" s="131">
        <f t="shared" si="1"/>
        <v>0</v>
      </c>
      <c r="I19" s="132" t="str">
        <f>IF(A19="","",IF(G19&gt;IFERROR(VLOOKUP(A19,プルダウン用!$F$2:$G$7,2,FALSE),0),"【要修正】補助対象基礎額が基準額を上回っています。","○"))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潜在ケアマネジャー等の再就業支援"),IF(SUMIF($A$10:$A$19,"（1）ア　中山間地域等・離島等地域における採用活動の支援",$F$10:$F$19)+SUMIF($A$10:$A$19,"（1）イ　潜在ケアマネジャー等の再就業支援",$F$10:$F$19)=0,0,F19*MIN(1,300000/(SUMIF($A$10:$A$19,"（1）ア　中山間地域等・離島等地域における採用活動の支援",$F$10:$F$19)+SUMIF($A$10:$A$19,"（1）イ　潜在ケアマネジャー等の再就業支援",$F$10:$F$19)))),MIN(F19,IFERROR(VLOOKUP(A19,プルダウン用!$F$2:$G$7,2,FALSE),0))))</f>
        <v>0</v>
      </c>
    </row>
    <row r="20" spans="1:10">
      <c r="A20" s="70"/>
      <c r="B20" s="69" t="s">
        <v>183</v>
      </c>
      <c r="C20" s="70"/>
      <c r="D20" s="70"/>
      <c r="E20" s="70"/>
      <c r="F20" s="112">
        <f>SUM(F10:F19)</f>
        <v>230888</v>
      </c>
      <c r="G20" s="112">
        <f>SUM(G10:G19)</f>
        <v>453000</v>
      </c>
      <c r="H20" s="112">
        <f>SUM(H10:H19)</f>
        <v>453000</v>
      </c>
      <c r="I20" s="71" t="str">
        <f>IF(COUNTIF(I10:I19,"*要修正*")&gt;0,"基準額超過あり","○")</f>
        <v>○</v>
      </c>
      <c r="J20" s="88"/>
    </row>
    <row r="21" spans="1:10" ht="15" customHeight="1">
      <c r="A21" s="233" t="s">
        <v>184</v>
      </c>
      <c r="B21" s="141"/>
      <c r="C21" s="141"/>
      <c r="D21" s="141"/>
      <c r="E21" s="141"/>
      <c r="F21" s="141"/>
      <c r="G21" s="141"/>
      <c r="H21" s="141"/>
      <c r="I21" s="141"/>
      <c r="J21" s="88"/>
    </row>
    <row r="22" spans="1:10">
      <c r="A22" s="141"/>
      <c r="B22" s="141"/>
      <c r="C22" s="141"/>
      <c r="D22" s="141"/>
      <c r="E22" s="141"/>
      <c r="F22" s="141"/>
      <c r="G22" s="141"/>
      <c r="H22" s="141"/>
      <c r="I22" s="141"/>
      <c r="J22" s="88"/>
    </row>
    <row r="23" spans="1:10">
      <c r="A23" s="88"/>
      <c r="B23" s="88"/>
      <c r="C23" s="88"/>
      <c r="D23" s="88"/>
      <c r="E23" s="88"/>
      <c r="F23" s="88"/>
      <c r="G23" s="88"/>
      <c r="H23" s="88"/>
      <c r="I23" s="88"/>
      <c r="J23" s="88"/>
    </row>
    <row r="24" spans="1:10" ht="22.5" customHeight="1">
      <c r="A24" s="221" t="s">
        <v>185</v>
      </c>
      <c r="B24" s="144"/>
      <c r="C24" s="144"/>
      <c r="D24" s="144"/>
      <c r="E24" s="144"/>
      <c r="F24" s="144"/>
      <c r="G24" s="144"/>
      <c r="H24" s="144"/>
      <c r="I24" s="144"/>
      <c r="J24" s="88"/>
    </row>
    <row r="25" spans="1:10" ht="51" customHeight="1">
      <c r="A25" s="68" t="s">
        <v>186</v>
      </c>
      <c r="B25" s="68" t="s">
        <v>187</v>
      </c>
      <c r="C25" s="68" t="s">
        <v>188</v>
      </c>
      <c r="D25" s="68" t="s">
        <v>189</v>
      </c>
      <c r="E25" s="68" t="s">
        <v>190</v>
      </c>
      <c r="F25" s="45"/>
      <c r="G25" s="45"/>
      <c r="H25" s="88"/>
      <c r="I25" s="45"/>
      <c r="J25" s="88"/>
    </row>
    <row r="26" spans="1:10" ht="54" customHeight="1">
      <c r="A26" s="93" t="s">
        <v>191</v>
      </c>
      <c r="B26" s="113">
        <v>2</v>
      </c>
      <c r="C26" s="93">
        <v>222</v>
      </c>
      <c r="D26" s="133">
        <f t="shared" ref="D26:D35" si="2">IF(A26="",0,IF(LEFT(A26,1)="①",4000,IF(LEFT(A26,1)="②",2500,IF(LEFT(A26,1)="③",5000,IF(LEFT(A26,1)="④",3500,0))))*B26)</f>
        <v>8000</v>
      </c>
      <c r="E26" s="133">
        <f t="shared" ref="E26:E35" si="3">IF(D26=0,0,IF($J$44&lt;=500000,D26,D26/$J$44*500000))</f>
        <v>8000</v>
      </c>
      <c r="F26" s="114"/>
      <c r="G26" s="115"/>
      <c r="H26" s="88"/>
      <c r="I26" s="46"/>
      <c r="J26" s="116">
        <f t="shared" ref="J26:J35" si="4">D26</f>
        <v>8000</v>
      </c>
    </row>
    <row r="27" spans="1:10" ht="37.5" customHeight="1">
      <c r="A27" s="93" t="s">
        <v>192</v>
      </c>
      <c r="B27" s="113"/>
      <c r="C27" s="93"/>
      <c r="D27" s="133">
        <f t="shared" si="2"/>
        <v>0</v>
      </c>
      <c r="E27" s="133">
        <f t="shared" si="3"/>
        <v>0</v>
      </c>
      <c r="F27" s="114"/>
      <c r="G27" s="115"/>
      <c r="H27" s="88"/>
      <c r="I27" s="46"/>
      <c r="J27" s="116">
        <f t="shared" si="4"/>
        <v>0</v>
      </c>
    </row>
    <row r="28" spans="1:10" ht="37.5" customHeight="1">
      <c r="A28" s="93"/>
      <c r="B28" s="113"/>
      <c r="C28" s="93"/>
      <c r="D28" s="133">
        <f t="shared" si="2"/>
        <v>0</v>
      </c>
      <c r="E28" s="133">
        <f t="shared" si="3"/>
        <v>0</v>
      </c>
      <c r="F28" s="114"/>
      <c r="G28" s="115"/>
      <c r="H28" s="88"/>
      <c r="I28" s="46"/>
      <c r="J28" s="116">
        <f t="shared" si="4"/>
        <v>0</v>
      </c>
    </row>
    <row r="29" spans="1:10" ht="37.5" customHeight="1">
      <c r="A29" s="93"/>
      <c r="B29" s="113"/>
      <c r="C29" s="93"/>
      <c r="D29" s="133">
        <f t="shared" si="2"/>
        <v>0</v>
      </c>
      <c r="E29" s="133">
        <f t="shared" si="3"/>
        <v>0</v>
      </c>
      <c r="F29" s="114"/>
      <c r="G29" s="115"/>
      <c r="H29" s="88"/>
      <c r="I29" s="46"/>
      <c r="J29" s="116">
        <f t="shared" si="4"/>
        <v>0</v>
      </c>
    </row>
    <row r="30" spans="1:10" ht="37.5" customHeight="1">
      <c r="A30" s="93"/>
      <c r="B30" s="113"/>
      <c r="C30" s="93"/>
      <c r="D30" s="133">
        <f t="shared" si="2"/>
        <v>0</v>
      </c>
      <c r="E30" s="133">
        <f t="shared" si="3"/>
        <v>0</v>
      </c>
      <c r="F30" s="114"/>
      <c r="G30" s="115"/>
      <c r="H30" s="88"/>
      <c r="I30" s="46"/>
      <c r="J30" s="116">
        <f t="shared" si="4"/>
        <v>0</v>
      </c>
    </row>
    <row r="31" spans="1:10" ht="37.5" customHeight="1">
      <c r="A31" s="93"/>
      <c r="B31" s="113"/>
      <c r="C31" s="93"/>
      <c r="D31" s="133">
        <f t="shared" si="2"/>
        <v>0</v>
      </c>
      <c r="E31" s="133">
        <f t="shared" si="3"/>
        <v>0</v>
      </c>
      <c r="F31" s="114"/>
      <c r="G31" s="115"/>
      <c r="H31" s="88"/>
      <c r="I31" s="46"/>
      <c r="J31" s="116">
        <f t="shared" si="4"/>
        <v>0</v>
      </c>
    </row>
    <row r="32" spans="1:10" ht="37.5" customHeight="1">
      <c r="A32" s="93"/>
      <c r="B32" s="113"/>
      <c r="C32" s="93"/>
      <c r="D32" s="133">
        <f t="shared" si="2"/>
        <v>0</v>
      </c>
      <c r="E32" s="133">
        <f t="shared" si="3"/>
        <v>0</v>
      </c>
      <c r="F32" s="114"/>
      <c r="G32" s="115"/>
      <c r="H32" s="88"/>
      <c r="I32" s="46"/>
      <c r="J32" s="116">
        <f t="shared" si="4"/>
        <v>0</v>
      </c>
    </row>
    <row r="33" spans="1:10" ht="37.5" customHeight="1">
      <c r="A33" s="93"/>
      <c r="B33" s="113"/>
      <c r="C33" s="93"/>
      <c r="D33" s="133">
        <f t="shared" si="2"/>
        <v>0</v>
      </c>
      <c r="E33" s="133">
        <f t="shared" si="3"/>
        <v>0</v>
      </c>
      <c r="F33" s="114"/>
      <c r="G33" s="115"/>
      <c r="H33" s="88"/>
      <c r="I33" s="46"/>
      <c r="J33" s="116">
        <f t="shared" si="4"/>
        <v>0</v>
      </c>
    </row>
    <row r="34" spans="1:10" ht="37.5" customHeight="1">
      <c r="A34" s="93"/>
      <c r="B34" s="113"/>
      <c r="C34" s="93"/>
      <c r="D34" s="133">
        <f t="shared" si="2"/>
        <v>0</v>
      </c>
      <c r="E34" s="133">
        <f t="shared" si="3"/>
        <v>0</v>
      </c>
      <c r="F34" s="114"/>
      <c r="G34" s="115"/>
      <c r="H34" s="88"/>
      <c r="I34" s="46"/>
      <c r="J34" s="116">
        <f t="shared" si="4"/>
        <v>0</v>
      </c>
    </row>
    <row r="35" spans="1:10" ht="37.5" customHeight="1">
      <c r="A35" s="93"/>
      <c r="B35" s="113"/>
      <c r="C35" s="93"/>
      <c r="D35" s="133">
        <f t="shared" si="2"/>
        <v>0</v>
      </c>
      <c r="E35" s="133">
        <f t="shared" si="3"/>
        <v>0</v>
      </c>
      <c r="F35" s="114"/>
      <c r="G35" s="115"/>
      <c r="H35" s="88"/>
      <c r="I35" s="46"/>
      <c r="J35" s="116">
        <f t="shared" si="4"/>
        <v>0</v>
      </c>
    </row>
    <row r="36" spans="1:10">
      <c r="A36" s="70"/>
      <c r="B36" s="70"/>
      <c r="C36" s="69" t="s">
        <v>183</v>
      </c>
      <c r="D36" s="112">
        <f>SUM(D26:D35)</f>
        <v>8000</v>
      </c>
      <c r="E36" s="112">
        <f>SUM(E26:E35)</f>
        <v>8000</v>
      </c>
      <c r="F36" s="114"/>
      <c r="G36" s="114"/>
      <c r="H36" s="88"/>
      <c r="I36" s="47"/>
      <c r="J36" s="88"/>
    </row>
    <row r="37" spans="1:10" ht="66" customHeight="1">
      <c r="A37" s="142" t="s">
        <v>193</v>
      </c>
      <c r="B37" s="141"/>
      <c r="C37" s="141"/>
      <c r="D37" s="141"/>
      <c r="E37" s="141"/>
      <c r="F37" s="141"/>
      <c r="G37" s="141"/>
      <c r="H37" s="141"/>
      <c r="I37" s="141"/>
      <c r="J37" s="88"/>
    </row>
    <row r="38" spans="1:10">
      <c r="A38" s="141"/>
      <c r="B38" s="141"/>
      <c r="C38" s="141"/>
      <c r="D38" s="141"/>
      <c r="E38" s="141"/>
      <c r="F38" s="141"/>
      <c r="G38" s="141"/>
      <c r="H38" s="141"/>
      <c r="I38" s="141"/>
      <c r="J38" s="88"/>
    </row>
    <row r="39" spans="1:10">
      <c r="A39" s="141"/>
      <c r="B39" s="141"/>
      <c r="C39" s="141"/>
      <c r="D39" s="141"/>
      <c r="E39" s="141"/>
      <c r="F39" s="141"/>
      <c r="G39" s="141"/>
      <c r="H39" s="141"/>
      <c r="I39" s="141"/>
      <c r="J39" s="88"/>
    </row>
    <row r="40" spans="1:10">
      <c r="A40" s="88"/>
      <c r="B40" s="88"/>
      <c r="C40" s="88"/>
      <c r="D40" s="88"/>
      <c r="E40" s="88"/>
      <c r="F40" s="88"/>
      <c r="G40" s="88"/>
      <c r="H40" s="88"/>
      <c r="I40" s="88"/>
      <c r="J40" s="88"/>
    </row>
    <row r="41" spans="1:10" ht="22.5" customHeight="1">
      <c r="A41" s="148" t="s">
        <v>194</v>
      </c>
      <c r="B41" s="144"/>
      <c r="C41" s="144"/>
      <c r="D41" s="144"/>
      <c r="E41" s="144"/>
      <c r="F41" s="144"/>
      <c r="G41" s="144"/>
      <c r="H41" s="144"/>
      <c r="I41" s="144"/>
      <c r="J41" s="88"/>
    </row>
    <row r="42" spans="1:10">
      <c r="A42" s="88"/>
      <c r="B42" s="46" t="s">
        <v>195</v>
      </c>
      <c r="C42" s="88"/>
      <c r="D42" s="88"/>
      <c r="E42" s="133">
        <f>H20</f>
        <v>453000</v>
      </c>
      <c r="F42" s="88"/>
      <c r="G42" s="117">
        <f>E20</f>
        <v>0</v>
      </c>
      <c r="H42" s="88"/>
      <c r="I42" s="88"/>
      <c r="J42" s="88"/>
    </row>
    <row r="43" spans="1:10">
      <c r="A43" s="88"/>
      <c r="B43" s="46" t="s">
        <v>196</v>
      </c>
      <c r="C43" s="88"/>
      <c r="D43" s="88"/>
      <c r="E43" s="133">
        <f>E36</f>
        <v>8000</v>
      </c>
      <c r="F43" s="88"/>
      <c r="G43" s="117">
        <f>E36</f>
        <v>8000</v>
      </c>
      <c r="H43" s="88"/>
      <c r="I43" s="88"/>
      <c r="J43" s="88"/>
    </row>
    <row r="44" spans="1:10">
      <c r="A44" s="88"/>
      <c r="B44" s="46" t="s">
        <v>197</v>
      </c>
      <c r="C44" s="88"/>
      <c r="D44" s="88"/>
      <c r="E44" s="133">
        <f>E42+E43</f>
        <v>461000</v>
      </c>
      <c r="F44" s="88"/>
      <c r="G44" s="117">
        <f>E42+E43</f>
        <v>461000</v>
      </c>
      <c r="H44" s="88"/>
      <c r="I44" s="88"/>
      <c r="J44" s="21">
        <f>SUM(J10:J19)+SUM(J26:J35)</f>
        <v>461000</v>
      </c>
    </row>
    <row r="45" spans="1:10">
      <c r="A45" s="88"/>
      <c r="B45" s="46" t="s">
        <v>198</v>
      </c>
      <c r="C45" s="88"/>
      <c r="D45" s="88"/>
      <c r="E45" s="133">
        <v>500000</v>
      </c>
      <c r="F45" s="88"/>
      <c r="G45" s="117">
        <v>500000</v>
      </c>
      <c r="H45" s="88"/>
      <c r="I45" s="88"/>
      <c r="J45" s="88"/>
    </row>
    <row r="46" spans="1:10">
      <c r="A46" s="88"/>
      <c r="B46" s="48" t="s">
        <v>199</v>
      </c>
      <c r="C46" s="88"/>
      <c r="D46" s="88"/>
      <c r="E46" s="134">
        <f>MIN(ROUNDDOWN(E44,-3),E45)</f>
        <v>461000</v>
      </c>
      <c r="F46" s="88"/>
      <c r="G46" s="114"/>
      <c r="H46" s="88"/>
      <c r="I46" s="88"/>
      <c r="J46" s="88"/>
    </row>
    <row r="47" spans="1:10" ht="36" customHeight="1">
      <c r="A47" s="224" t="str">
        <f>IF(J44&gt;500000,"【上限適用】補助対象となる経費の合計が50万円を超えたため、各項目を按分しています。最終申請額は50万円です。","【申請可能】上限額50万円以下です。最終合計額の千円未満を切り捨てた金額で申請できます。")</f>
        <v>【申請可能】上限額50万円以下です。最終合計額の千円未満を切り捨てた金額で申請できます。</v>
      </c>
      <c r="B47" s="225"/>
      <c r="C47" s="225"/>
      <c r="D47" s="225"/>
      <c r="E47" s="225"/>
      <c r="F47" s="225"/>
      <c r="G47" s="225"/>
      <c r="H47" s="225"/>
      <c r="I47" s="226"/>
      <c r="J47" s="88"/>
    </row>
    <row r="48" spans="1:10">
      <c r="A48" s="227"/>
      <c r="B48" s="141"/>
      <c r="C48" s="141"/>
      <c r="D48" s="141"/>
      <c r="E48" s="141"/>
      <c r="F48" s="141"/>
      <c r="G48" s="141"/>
      <c r="H48" s="141"/>
      <c r="I48" s="228"/>
      <c r="J48" s="88"/>
    </row>
    <row r="49" spans="1:10">
      <c r="A49" s="227"/>
      <c r="B49" s="141"/>
      <c r="C49" s="141"/>
      <c r="D49" s="141"/>
      <c r="E49" s="141"/>
      <c r="F49" s="141"/>
      <c r="G49" s="141"/>
      <c r="H49" s="141"/>
      <c r="I49" s="228"/>
      <c r="J49" s="88"/>
    </row>
    <row r="50" spans="1:10">
      <c r="A50" s="229"/>
      <c r="B50" s="230"/>
      <c r="C50" s="230"/>
      <c r="D50" s="230"/>
      <c r="E50" s="230"/>
      <c r="F50" s="230"/>
      <c r="G50" s="230"/>
      <c r="H50" s="230"/>
      <c r="I50" s="231"/>
      <c r="J50" s="88"/>
    </row>
    <row r="51" spans="1:10" ht="69.75" customHeight="1">
      <c r="A51" s="220" t="s">
        <v>200</v>
      </c>
      <c r="B51" s="141"/>
      <c r="C51" s="141"/>
      <c r="D51" s="141"/>
      <c r="E51" s="141"/>
      <c r="F51" s="141"/>
      <c r="G51" s="141"/>
      <c r="H51" s="141"/>
      <c r="I51" s="141"/>
      <c r="J51" s="88"/>
    </row>
    <row r="52" spans="1:10">
      <c r="A52" s="141"/>
      <c r="B52" s="141"/>
      <c r="C52" s="141"/>
      <c r="D52" s="141"/>
      <c r="E52" s="141"/>
      <c r="F52" s="141"/>
      <c r="G52" s="141"/>
      <c r="H52" s="141"/>
      <c r="I52" s="141"/>
      <c r="J52" s="88"/>
    </row>
    <row r="53" spans="1:10">
      <c r="A53" s="141"/>
      <c r="B53" s="141"/>
      <c r="C53" s="141"/>
      <c r="D53" s="141"/>
      <c r="E53" s="141"/>
      <c r="F53" s="141"/>
      <c r="G53" s="141"/>
      <c r="H53" s="141"/>
      <c r="I53" s="141"/>
      <c r="J53" s="88"/>
    </row>
  </sheetData>
  <mergeCells count="12">
    <mergeCell ref="A51:I53"/>
    <mergeCell ref="A1:E1"/>
    <mergeCell ref="A8:I8"/>
    <mergeCell ref="B3:E3"/>
    <mergeCell ref="B5:E5"/>
    <mergeCell ref="A47:I50"/>
    <mergeCell ref="A24:I24"/>
    <mergeCell ref="A41:I41"/>
    <mergeCell ref="B4:E4"/>
    <mergeCell ref="A37:I39"/>
    <mergeCell ref="B6:E6"/>
    <mergeCell ref="A21:I22"/>
  </mergeCells>
  <phoneticPr fontId="49"/>
  <conditionalFormatting sqref="A47:F50">
    <cfRule type="expression" dxfId="5" priority="3">
      <formula>$E$44&lt;=500000</formula>
    </cfRule>
    <cfRule type="expression" dxfId="4" priority="4">
      <formula>$G$44&gt;500000</formula>
    </cfRule>
  </conditionalFormatting>
  <conditionalFormatting sqref="A47:H50">
    <cfRule type="expression" dxfId="3" priority="6">
      <formula>$I$44&gt;500000</formula>
    </cfRule>
  </conditionalFormatting>
  <conditionalFormatting sqref="A47:I50">
    <cfRule type="expression" dxfId="2" priority="7">
      <formula>$J$44&gt;500000</formula>
    </cfRule>
  </conditionalFormatting>
  <conditionalFormatting sqref="B48:E49">
    <cfRule type="expression" dxfId="1" priority="2">
      <formula>$E$44&gt;500000</formula>
    </cfRule>
  </conditionalFormatting>
  <conditionalFormatting sqref="F10:F19">
    <cfRule type="expression" dxfId="0" priority="5">
      <formula>F10="○"</formula>
    </cfRule>
  </conditionalFormatting>
  <dataValidations count="3">
    <dataValidation type="list" allowBlank="1" showInputMessage="1" showErrorMessage="1" errorTitle="入力内容を確認してください" error="一覧から補助メニューを選択してください。" promptTitle="補助メニュー" prompt="右側の▼から補助メニューを選択してください。" sqref="A10:A19" xr:uid="{00000000-0002-0000-0800-000000000000}">
      <formula1>MenuList</formula1>
    </dataValidation>
    <dataValidation type="list" allowBlank="1" showInputMessage="1" showErrorMessage="1" errorTitle="入力内容を確認してください" error="一覧からサービス種別を選択してください。" promptTitle="サービス種別" prompt="右側の▼からサービス種別を選択してください。" sqref="B6" xr:uid="{00000000-0002-0000-0800-000001000000}">
      <formula1>ServiceList</formula1>
    </dataValidation>
    <dataValidation type="list" allowBlank="1" showInputMessage="1" showErrorMessage="1" errorTitle="入力内容を確認してください" error="一覧から同行訪問の種類を選択してください。" promptTitle="同行訪問の種類" prompt="右側の▼から同行訪問の種類を選択してください。" sqref="A26:A35" xr:uid="{00000000-0002-0000-0800-000002000000}">
      <formula1>VisitTypeList</formula1>
    </dataValidation>
  </dataValidations>
  <pageMargins left="0.35" right="0.35" top="0.45" bottom="0.45" header="0.2" footer="0.2"/>
  <pageSetup paperSize="9" fitToHeight="0" orientation="landscape" horizontalDpi="300" verticalDpi="300"/>
  <headerFooter>
    <oddFooter>&amp;C&amp;P / &amp;N</oddFooter>
  </headerFooter>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G16"/>
  <sheetViews>
    <sheetView zoomScaleNormal="100" workbookViewId="0"/>
  </sheetViews>
  <sheetFormatPr defaultColWidth="8.73046875" defaultRowHeight="14.25"/>
  <sheetData>
    <row r="1" spans="1:7" ht="137.25" customHeight="1">
      <c r="A1" s="17" t="s">
        <v>115</v>
      </c>
      <c r="B1" s="17" t="s">
        <v>201</v>
      </c>
      <c r="C1" s="1" t="s">
        <v>191</v>
      </c>
      <c r="D1" s="17" t="s">
        <v>202</v>
      </c>
      <c r="E1" s="17" t="s">
        <v>203</v>
      </c>
      <c r="F1" s="17" t="s">
        <v>204</v>
      </c>
      <c r="G1" s="17" t="s">
        <v>205</v>
      </c>
    </row>
    <row r="2" spans="1:7" ht="137.25" customHeight="1">
      <c r="A2" s="17" t="s">
        <v>116</v>
      </c>
      <c r="B2" s="17" t="s">
        <v>182</v>
      </c>
      <c r="C2" s="1" t="s">
        <v>206</v>
      </c>
      <c r="D2" s="17" t="s">
        <v>207</v>
      </c>
      <c r="E2" s="17" t="s">
        <v>208</v>
      </c>
      <c r="F2" s="17" t="s">
        <v>115</v>
      </c>
      <c r="G2" s="1">
        <v>300000</v>
      </c>
    </row>
    <row r="3" spans="1:7" ht="136.5" customHeight="1">
      <c r="A3" s="17" t="s">
        <v>117</v>
      </c>
      <c r="B3" s="17" t="s">
        <v>209</v>
      </c>
      <c r="C3" s="1" t="s">
        <v>192</v>
      </c>
      <c r="D3" s="17" t="s">
        <v>210</v>
      </c>
      <c r="E3" s="18"/>
      <c r="F3" s="17" t="s">
        <v>116</v>
      </c>
      <c r="G3" s="1">
        <v>300000</v>
      </c>
    </row>
    <row r="4" spans="1:7" ht="136.5" customHeight="1">
      <c r="A4" s="17" t="s">
        <v>119</v>
      </c>
      <c r="B4" s="17" t="s">
        <v>211</v>
      </c>
      <c r="C4" s="1" t="s">
        <v>212</v>
      </c>
      <c r="D4" s="17" t="s">
        <v>213</v>
      </c>
      <c r="E4" s="18"/>
      <c r="F4" s="17" t="s">
        <v>117</v>
      </c>
      <c r="G4" s="1">
        <v>150000</v>
      </c>
    </row>
    <row r="5" spans="1:7" ht="136.5" customHeight="1">
      <c r="A5" s="17" t="s">
        <v>120</v>
      </c>
      <c r="B5" s="17" t="s">
        <v>214</v>
      </c>
      <c r="C5" s="18"/>
      <c r="D5" s="17" t="s">
        <v>215</v>
      </c>
      <c r="E5" s="18"/>
      <c r="F5" s="17" t="s">
        <v>119</v>
      </c>
      <c r="G5" s="1">
        <v>100000</v>
      </c>
    </row>
    <row r="6" spans="1:7" ht="136.5" customHeight="1">
      <c r="A6" s="1" t="s">
        <v>121</v>
      </c>
      <c r="B6" s="17" t="s">
        <v>216</v>
      </c>
      <c r="C6" s="18"/>
      <c r="D6" s="17" t="s">
        <v>217</v>
      </c>
      <c r="E6" s="18"/>
      <c r="F6" s="17" t="s">
        <v>120</v>
      </c>
      <c r="G6" s="1">
        <v>400000</v>
      </c>
    </row>
    <row r="7" spans="1:7" ht="68.25" customHeight="1">
      <c r="A7" s="18"/>
      <c r="B7" s="17" t="s">
        <v>218</v>
      </c>
      <c r="C7" s="18"/>
      <c r="D7" s="17" t="s">
        <v>219</v>
      </c>
      <c r="E7" s="18"/>
      <c r="F7" s="18" t="s">
        <v>121</v>
      </c>
      <c r="G7" s="18">
        <v>300000</v>
      </c>
    </row>
    <row r="8" spans="1:7" ht="68.25" customHeight="1">
      <c r="A8" s="18"/>
      <c r="B8" s="17" t="s">
        <v>220</v>
      </c>
      <c r="C8" s="18"/>
      <c r="D8" s="17" t="s">
        <v>221</v>
      </c>
      <c r="E8" s="18"/>
      <c r="F8" s="18"/>
      <c r="G8" s="18"/>
    </row>
    <row r="9" spans="1:7" ht="81.75" customHeight="1">
      <c r="A9" s="18"/>
      <c r="B9" s="17" t="s">
        <v>222</v>
      </c>
      <c r="C9" s="18"/>
      <c r="D9" s="17" t="s">
        <v>223</v>
      </c>
      <c r="E9" s="18"/>
      <c r="F9" s="18"/>
      <c r="G9" s="18"/>
    </row>
    <row r="10" spans="1:7" ht="54.75" customHeight="1">
      <c r="A10" s="18"/>
      <c r="B10" s="17" t="s">
        <v>224</v>
      </c>
      <c r="C10" s="18"/>
      <c r="D10" s="17" t="s">
        <v>225</v>
      </c>
      <c r="E10" s="18"/>
      <c r="F10" s="18"/>
      <c r="G10" s="18"/>
    </row>
    <row r="11" spans="1:7" ht="81.75" customHeight="1">
      <c r="A11" s="18"/>
      <c r="B11" s="17" t="s">
        <v>226</v>
      </c>
      <c r="C11" s="18"/>
      <c r="D11" s="17" t="s">
        <v>227</v>
      </c>
      <c r="E11" s="18"/>
      <c r="F11" s="18"/>
      <c r="G11" s="18"/>
    </row>
    <row r="12" spans="1:7" ht="68.25" customHeight="1">
      <c r="A12" s="18"/>
      <c r="B12" s="17" t="s">
        <v>228</v>
      </c>
      <c r="C12" s="18"/>
      <c r="D12" s="17" t="s">
        <v>229</v>
      </c>
      <c r="E12" s="18"/>
      <c r="F12" s="18"/>
      <c r="G12" s="18"/>
    </row>
    <row r="13" spans="1:7" ht="54.75" customHeight="1">
      <c r="A13" s="18"/>
      <c r="B13" s="17" t="s">
        <v>230</v>
      </c>
      <c r="C13" s="18"/>
      <c r="D13" s="17" t="s">
        <v>231</v>
      </c>
      <c r="E13" s="18"/>
      <c r="F13" s="18"/>
      <c r="G13" s="18"/>
    </row>
    <row r="14" spans="1:7" ht="41.25" customHeight="1">
      <c r="A14" s="18"/>
      <c r="B14" s="17" t="s">
        <v>232</v>
      </c>
      <c r="C14" s="18"/>
      <c r="D14" s="17" t="s">
        <v>233</v>
      </c>
      <c r="E14" s="18"/>
      <c r="F14" s="18"/>
      <c r="G14" s="18"/>
    </row>
    <row r="15" spans="1:7" ht="41.25" customHeight="1">
      <c r="A15" s="18"/>
      <c r="B15" s="17" t="s">
        <v>234</v>
      </c>
      <c r="C15" s="18"/>
      <c r="D15" s="17" t="s">
        <v>235</v>
      </c>
      <c r="E15" s="18"/>
      <c r="F15" s="18"/>
      <c r="G15" s="18"/>
    </row>
    <row r="16" spans="1:7">
      <c r="A16" s="18"/>
      <c r="B16" s="17" t="s">
        <v>236</v>
      </c>
      <c r="C16" s="18"/>
      <c r="D16" s="18"/>
      <c r="E16" s="18"/>
      <c r="F16" s="18"/>
      <c r="G16" s="18"/>
    </row>
  </sheetData>
  <phoneticPr fontId="49"/>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A5A5A5"/>
    <pageSetUpPr fitToPage="1"/>
  </sheetPr>
  <dimension ref="A1:M44"/>
  <sheetViews>
    <sheetView showGridLines="0" view="pageBreakPreview" topLeftCell="A21" zoomScale="107" zoomScaleNormal="106" zoomScaleSheetLayoutView="99" workbookViewId="0">
      <selection activeCell="C29" sqref="C29"/>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237</v>
      </c>
    </row>
    <row r="2" spans="1:13" ht="31.5" customHeight="1">
      <c r="A2" s="140" t="s">
        <v>238</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88"/>
      <c r="H4" s="88"/>
      <c r="I4" s="88"/>
      <c r="J4" s="88"/>
      <c r="K4" s="21" t="s">
        <v>115</v>
      </c>
      <c r="L4" s="21">
        <f t="shared" ref="L4:L9" si="0">SUMIF($A$11:$A$20,K4,$F$11:$F$20)</f>
        <v>0</v>
      </c>
      <c r="M4">
        <f t="shared" ref="M4:M9" si="1">SUMIF($A$11:$A$20,K4,$H$11:$H$20)</f>
        <v>0</v>
      </c>
    </row>
    <row r="5" spans="1:13" ht="28.9" customHeight="1">
      <c r="A5" s="51" t="s">
        <v>170</v>
      </c>
      <c r="B5" s="98"/>
      <c r="F5" s="88"/>
      <c r="G5" s="88"/>
      <c r="H5" s="88"/>
      <c r="I5" s="88"/>
      <c r="J5" s="88"/>
      <c r="K5" s="21" t="s">
        <v>116</v>
      </c>
      <c r="L5" s="21">
        <f t="shared" si="0"/>
        <v>0</v>
      </c>
      <c r="M5">
        <f t="shared" si="1"/>
        <v>0</v>
      </c>
    </row>
    <row r="6" spans="1:13" ht="25.5" customHeight="1">
      <c r="A6" s="51" t="s">
        <v>242</v>
      </c>
      <c r="B6" s="98"/>
      <c r="F6" s="88"/>
      <c r="G6" s="88"/>
      <c r="H6" s="88"/>
      <c r="I6" s="88"/>
      <c r="J6" s="88"/>
      <c r="K6" s="21" t="s">
        <v>117</v>
      </c>
      <c r="L6" s="21">
        <f t="shared" si="0"/>
        <v>0</v>
      </c>
      <c r="M6">
        <f t="shared" si="1"/>
        <v>0</v>
      </c>
    </row>
    <row r="7" spans="1:13" ht="33" customHeight="1">
      <c r="A7" s="51" t="s">
        <v>124</v>
      </c>
      <c r="B7" s="97"/>
      <c r="F7" s="88"/>
      <c r="G7" s="88"/>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F23" s="45"/>
      <c r="I23" s="92"/>
      <c r="J23" s="88"/>
      <c r="K23" s="88"/>
      <c r="L23" s="88"/>
    </row>
    <row r="24" spans="1:12" ht="51" customHeight="1">
      <c r="A24" s="52" t="s">
        <v>186</v>
      </c>
      <c r="B24" s="52" t="s">
        <v>187</v>
      </c>
      <c r="C24" s="52" t="s">
        <v>246</v>
      </c>
      <c r="D24" s="52" t="s">
        <v>189</v>
      </c>
      <c r="E24" s="52" t="s">
        <v>190</v>
      </c>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0A00-000000000000}">
      <formula1>MenuList</formula1>
    </dataValidation>
    <dataValidation type="list" allowBlank="1" showErrorMessage="1" error="一覧から選択してください。" sqref="B7" xr:uid="{00000000-0002-0000-0A00-000001000000}">
      <formula1>ServiceList</formula1>
    </dataValidation>
    <dataValidation type="list" allowBlank="1" showErrorMessage="1" error="一覧から選択してください。" sqref="A25:A34" xr:uid="{00000000-0002-0000-0A00-000002000000}">
      <formula1>VisitTypeList</formula1>
    </dataValidation>
  </dataValidations>
  <pageMargins left="0.35" right="0.35" top="0.45" bottom="0.45" header="0.2" footer="0.2"/>
  <pageSetup paperSize="9" scale="70" fitToHeight="0" orientation="landscape" r:id="rId1"/>
  <rowBreaks count="1" manualBreakCount="1">
    <brk id="21" max="12"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A5A5A5"/>
    <pageSetUpPr fitToPage="1"/>
  </sheetPr>
  <dimension ref="A1:M54"/>
  <sheetViews>
    <sheetView showGridLines="0" view="pageBreakPreview" topLeftCell="A13"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248</v>
      </c>
      <c r="B1" s="50"/>
      <c r="C1" s="50"/>
      <c r="D1" s="50"/>
      <c r="E1" s="50"/>
      <c r="F1" s="50"/>
      <c r="G1" s="50"/>
      <c r="H1" s="50"/>
      <c r="I1" s="50"/>
      <c r="J1" s="50"/>
      <c r="K1" s="50"/>
      <c r="L1" s="50"/>
    </row>
    <row r="2" spans="1:13" ht="31.5" customHeight="1">
      <c r="A2" s="140" t="s">
        <v>249</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0B00-000000000000}">
      <formula1>MenuList</formula1>
    </dataValidation>
    <dataValidation type="list" allowBlank="1" showErrorMessage="1" error="一覧から選択してください。" sqref="B7" xr:uid="{00000000-0002-0000-0B00-000001000000}">
      <formula1>ServiceList</formula1>
    </dataValidation>
    <dataValidation type="list" allowBlank="1" showErrorMessage="1" error="一覧から選択してください。" sqref="A25:A34" xr:uid="{00000000-0002-0000-0B00-000002000000}">
      <formula1>VisitTypeList</formula1>
    </dataValidation>
  </dataValidations>
  <pageMargins left="0.35" right="0.35" top="0.45" bottom="0.45" header="0.2" footer="0.2"/>
  <pageSetup paperSize="9" scale="70" fitToHeight="0" orientation="landscape"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A5A5A5"/>
    <pageSetUpPr fitToPage="1"/>
  </sheetPr>
  <dimension ref="A1:M54"/>
  <sheetViews>
    <sheetView showGridLines="0" view="pageBreakPreview" topLeftCell="A22"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250</v>
      </c>
      <c r="B1" s="50"/>
      <c r="C1" s="50"/>
      <c r="D1" s="50"/>
      <c r="E1" s="50"/>
      <c r="F1" s="50"/>
      <c r="G1" s="50"/>
      <c r="H1" s="50"/>
      <c r="I1" s="50"/>
      <c r="J1" s="50"/>
      <c r="K1" s="50"/>
      <c r="L1" s="50"/>
    </row>
    <row r="2" spans="1:13" ht="31.5" customHeight="1">
      <c r="A2" s="140" t="s">
        <v>251</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0C00-000000000000}">
      <formula1>MenuList</formula1>
    </dataValidation>
    <dataValidation type="list" allowBlank="1" showErrorMessage="1" error="一覧から選択してください。" sqref="B7" xr:uid="{00000000-0002-0000-0C00-000001000000}">
      <formula1>ServiceList</formula1>
    </dataValidation>
    <dataValidation type="list" allowBlank="1" showErrorMessage="1" error="一覧から選択してください。" sqref="A25:A34" xr:uid="{00000000-0002-0000-0C00-000002000000}">
      <formula1>VisitTypeList</formula1>
    </dataValidation>
  </dataValidations>
  <pageMargins left="0.35" right="0.35" top="0.45" bottom="0.45" header="0.2" footer="0.2"/>
  <pageSetup paperSize="9" scale="70" fitToHeight="0" orientation="landscape"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252</v>
      </c>
      <c r="B1" s="50"/>
      <c r="C1" s="50"/>
      <c r="D1" s="50"/>
      <c r="E1" s="50"/>
      <c r="F1" s="50"/>
      <c r="G1" s="50"/>
      <c r="H1" s="50"/>
      <c r="I1" s="50"/>
      <c r="J1" s="50"/>
      <c r="K1" s="50"/>
      <c r="L1" s="50"/>
    </row>
    <row r="2" spans="1:13" ht="31.5" customHeight="1">
      <c r="A2" s="140" t="s">
        <v>253</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0D00-000000000000}">
      <formula1>MenuList</formula1>
    </dataValidation>
    <dataValidation type="list" allowBlank="1" showErrorMessage="1" error="一覧から選択してください。" sqref="B7" xr:uid="{00000000-0002-0000-0D00-000001000000}">
      <formula1>ServiceList</formula1>
    </dataValidation>
    <dataValidation type="list" allowBlank="1" showErrorMessage="1" error="一覧から選択してください。" sqref="A25:A34" xr:uid="{00000000-0002-0000-0D00-000002000000}">
      <formula1>VisitTypeList</formula1>
    </dataValidation>
  </dataValidations>
  <pageMargins left="0.35" right="0.35" top="0.45" bottom="0.45" header="0.2" footer="0.2"/>
  <pageSetup paperSize="9" scale="70" fitToHeight="0"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254</v>
      </c>
      <c r="B1" s="50"/>
      <c r="C1" s="50"/>
      <c r="D1" s="50"/>
      <c r="E1" s="50"/>
      <c r="F1" s="50"/>
      <c r="G1" s="50"/>
      <c r="H1" s="50"/>
      <c r="I1" s="50"/>
      <c r="J1" s="50"/>
      <c r="K1" s="50"/>
      <c r="L1" s="50"/>
    </row>
    <row r="2" spans="1:13" ht="31.5" customHeight="1">
      <c r="A2" s="140" t="s">
        <v>255</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0E00-000000000000}">
      <formula1>MenuList</formula1>
    </dataValidation>
    <dataValidation type="list" allowBlank="1" showErrorMessage="1" error="一覧から選択してください。" sqref="B7" xr:uid="{00000000-0002-0000-0E00-000001000000}">
      <formula1>ServiceList</formula1>
    </dataValidation>
    <dataValidation type="list" allowBlank="1" showErrorMessage="1" error="一覧から選択してください。" sqref="A25:A34" xr:uid="{00000000-0002-0000-0E00-000002000000}">
      <formula1>VisitTypeList</formula1>
    </dataValidation>
  </dataValidations>
  <pageMargins left="0.35" right="0.35" top="0.45" bottom="0.45" header="0.2" footer="0.2"/>
  <pageSetup paperSize="9" scale="70" fitToHeight="0" orientation="landscape"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256</v>
      </c>
      <c r="B1" s="50"/>
      <c r="C1" s="50"/>
      <c r="D1" s="50"/>
      <c r="E1" s="50"/>
      <c r="F1" s="50"/>
      <c r="G1" s="50"/>
      <c r="H1" s="50"/>
      <c r="I1" s="50"/>
      <c r="J1" s="50"/>
      <c r="K1" s="50"/>
      <c r="L1" s="50"/>
    </row>
    <row r="2" spans="1:13" ht="31.5" customHeight="1">
      <c r="A2" s="140" t="s">
        <v>257</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0F00-000000000000}">
      <formula1>MenuList</formula1>
    </dataValidation>
    <dataValidation type="list" allowBlank="1" showErrorMessage="1" error="一覧から選択してください。" sqref="B7" xr:uid="{00000000-0002-0000-0F00-000001000000}">
      <formula1>ServiceList</formula1>
    </dataValidation>
    <dataValidation type="list" allowBlank="1" showErrorMessage="1" error="一覧から選択してください。" sqref="A25:A34" xr:uid="{00000000-0002-0000-0F00-000002000000}">
      <formula1>VisitTypeList</formula1>
    </dataValidation>
  </dataValidations>
  <pageMargins left="0.35" right="0.35" top="0.45" bottom="0.45" header="0.2" footer="0.2"/>
  <pageSetup paperSize="9" scale="70" fitToHeight="0"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258</v>
      </c>
      <c r="B1" s="50"/>
      <c r="C1" s="50"/>
      <c r="D1" s="50"/>
      <c r="E1" s="50"/>
      <c r="F1" s="50"/>
      <c r="G1" s="50"/>
      <c r="H1" s="50"/>
      <c r="I1" s="50"/>
      <c r="J1" s="50"/>
      <c r="K1" s="50"/>
      <c r="L1" s="50"/>
    </row>
    <row r="2" spans="1:13" ht="31.5" customHeight="1">
      <c r="A2" s="140" t="s">
        <v>259</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1000-000000000000}">
      <formula1>MenuList</formula1>
    </dataValidation>
    <dataValidation type="list" allowBlank="1" showErrorMessage="1" error="一覧から選択してください。" sqref="B7" xr:uid="{00000000-0002-0000-1000-000001000000}">
      <formula1>ServiceList</formula1>
    </dataValidation>
    <dataValidation type="list" allowBlank="1" showErrorMessage="1" error="一覧から選択してください。" sqref="A25:A34" xr:uid="{00000000-0002-0000-1000-000002000000}">
      <formula1>VisitTypeList</formula1>
    </dataValidation>
  </dataValidations>
  <pageMargins left="0.35" right="0.35" top="0.45" bottom="0.45" header="0.2" footer="0.2"/>
  <pageSetup paperSize="9" scale="70" fitToHeight="0" orientation="landscape"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260</v>
      </c>
      <c r="B1" s="50"/>
      <c r="C1" s="50"/>
      <c r="D1" s="50"/>
      <c r="E1" s="50"/>
      <c r="F1" s="50"/>
      <c r="G1" s="50"/>
      <c r="H1" s="50"/>
      <c r="I1" s="50"/>
      <c r="J1" s="50"/>
      <c r="K1" s="50"/>
      <c r="L1" s="50"/>
    </row>
    <row r="2" spans="1:13" ht="31.5" customHeight="1">
      <c r="A2" s="140" t="s">
        <v>261</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1100-000000000000}">
      <formula1>MenuList</formula1>
    </dataValidation>
    <dataValidation type="list" allowBlank="1" showErrorMessage="1" error="一覧から選択してください。" sqref="B7" xr:uid="{00000000-0002-0000-1100-000001000000}">
      <formula1>ServiceList</formula1>
    </dataValidation>
    <dataValidation type="list" allowBlank="1" showErrorMessage="1" error="一覧から選択してください。" sqref="A25:A34" xr:uid="{00000000-0002-0000-1100-000002000000}">
      <formula1>VisitTypeList</formula1>
    </dataValidation>
  </dataValidations>
  <pageMargins left="0.35" right="0.35" top="0.45" bottom="0.45" header="0.2" footer="0.2"/>
  <pageSetup paperSize="9" scale="70" fitToHeight="0" orientation="landscape"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262</v>
      </c>
      <c r="B1" s="50"/>
      <c r="C1" s="50"/>
      <c r="D1" s="50"/>
      <c r="E1" s="50"/>
      <c r="F1" s="50"/>
      <c r="G1" s="50"/>
      <c r="H1" s="50"/>
      <c r="I1" s="50"/>
      <c r="J1" s="50"/>
      <c r="K1" s="50"/>
      <c r="L1" s="50"/>
    </row>
    <row r="2" spans="1:13" ht="31.5" customHeight="1">
      <c r="A2" s="140" t="s">
        <v>263</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1200-000000000000}">
      <formula1>MenuList</formula1>
    </dataValidation>
    <dataValidation type="list" allowBlank="1" showErrorMessage="1" error="一覧から選択してください。" sqref="B7" xr:uid="{00000000-0002-0000-1200-000001000000}">
      <formula1>ServiceList</formula1>
    </dataValidation>
    <dataValidation type="list" allowBlank="1" showErrorMessage="1" error="一覧から選択してください。" sqref="A25:A34" xr:uid="{00000000-0002-0000-1200-000002000000}">
      <formula1>VisitTypeList</formula1>
    </dataValidation>
  </dataValidations>
  <pageMargins left="0.35" right="0.35" top="0.45" bottom="0.45" header="0.2" footer="0.2"/>
  <pageSetup paperSize="9" scale="70" fitToHeight="0" orientation="landscape"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264</v>
      </c>
      <c r="B1" s="50"/>
      <c r="C1" s="50"/>
      <c r="D1" s="50"/>
      <c r="E1" s="50"/>
      <c r="F1" s="50"/>
      <c r="G1" s="50"/>
      <c r="H1" s="50"/>
      <c r="I1" s="50"/>
      <c r="J1" s="50"/>
      <c r="K1" s="50"/>
      <c r="L1" s="50"/>
    </row>
    <row r="2" spans="1:13" ht="31.5" customHeight="1">
      <c r="A2" s="140" t="s">
        <v>265</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1300-000000000000}">
      <formula1>MenuList</formula1>
    </dataValidation>
    <dataValidation type="list" allowBlank="1" showErrorMessage="1" error="一覧から選択してください。" sqref="B7" xr:uid="{00000000-0002-0000-1300-000001000000}">
      <formula1>ServiceList</formula1>
    </dataValidation>
    <dataValidation type="list" allowBlank="1" showErrorMessage="1" error="一覧から選択してください。" sqref="A25:A34" xr:uid="{00000000-0002-0000-1300-000002000000}">
      <formula1>VisitTypeList</formula1>
    </dataValidation>
  </dataValidations>
  <pageMargins left="0.35" right="0.35" top="0.45" bottom="0.45" header="0.2" footer="0.2"/>
  <pageSetup paperSize="9" scale="70" fitToHeight="0" orientation="landscape"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266</v>
      </c>
      <c r="B1" s="50"/>
      <c r="C1" s="50"/>
      <c r="D1" s="50"/>
      <c r="E1" s="50"/>
      <c r="F1" s="50"/>
      <c r="G1" s="50"/>
      <c r="H1" s="50"/>
      <c r="I1" s="50"/>
      <c r="J1" s="50"/>
      <c r="K1" s="50"/>
      <c r="L1" s="50"/>
    </row>
    <row r="2" spans="1:13" ht="31.5" customHeight="1">
      <c r="A2" s="140" t="s">
        <v>267</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1400-000000000000}">
      <formula1>MenuList</formula1>
    </dataValidation>
    <dataValidation type="list" allowBlank="1" showErrorMessage="1" error="一覧から選択してください。" sqref="B7" xr:uid="{00000000-0002-0000-1400-000001000000}">
      <formula1>ServiceList</formula1>
    </dataValidation>
    <dataValidation type="list" allowBlank="1" showErrorMessage="1" error="一覧から選択してください。" sqref="A25:A34" xr:uid="{00000000-0002-0000-1400-000002000000}">
      <formula1>VisitTypeList</formula1>
    </dataValidation>
  </dataValidations>
  <pageMargins left="0.35" right="0.35" top="0.45" bottom="0.45" header="0.2" footer="0.2"/>
  <pageSetup paperSize="9" scale="70" fitToHeight="0" orientation="landscape"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268</v>
      </c>
      <c r="B1" s="50"/>
      <c r="C1" s="50"/>
      <c r="D1" s="50"/>
      <c r="E1" s="50"/>
      <c r="F1" s="50"/>
      <c r="G1" s="50"/>
      <c r="H1" s="50"/>
      <c r="I1" s="50"/>
      <c r="J1" s="50"/>
      <c r="K1" s="50"/>
      <c r="L1" s="50"/>
    </row>
    <row r="2" spans="1:13" ht="31.5" customHeight="1">
      <c r="A2" s="140" t="s">
        <v>269</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1500-000000000000}">
      <formula1>MenuList</formula1>
    </dataValidation>
    <dataValidation type="list" allowBlank="1" showErrorMessage="1" error="一覧から選択してください。" sqref="B7" xr:uid="{00000000-0002-0000-1500-000001000000}">
      <formula1>ServiceList</formula1>
    </dataValidation>
    <dataValidation type="list" allowBlank="1" showErrorMessage="1" error="一覧から選択してください。" sqref="A25:A34" xr:uid="{00000000-0002-0000-1500-000002000000}">
      <formula1>VisitTypeList</formula1>
    </dataValidation>
  </dataValidations>
  <pageMargins left="0.35" right="0.35" top="0.45" bottom="0.45" header="0.2" footer="0.2"/>
  <pageSetup paperSize="9" scale="70" fitToHeight="0" orientation="landscape"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270</v>
      </c>
      <c r="B1" s="50"/>
      <c r="C1" s="50"/>
      <c r="D1" s="50"/>
      <c r="E1" s="50"/>
      <c r="F1" s="50"/>
      <c r="G1" s="50"/>
      <c r="H1" s="50"/>
      <c r="I1" s="50"/>
      <c r="J1" s="50"/>
      <c r="K1" s="50"/>
      <c r="L1" s="50"/>
    </row>
    <row r="2" spans="1:13" ht="31.5" customHeight="1">
      <c r="A2" s="140" t="s">
        <v>271</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1600-000000000000}">
      <formula1>MenuList</formula1>
    </dataValidation>
    <dataValidation type="list" allowBlank="1" showErrorMessage="1" error="一覧から選択してください。" sqref="B7" xr:uid="{00000000-0002-0000-1600-000001000000}">
      <formula1>ServiceList</formula1>
    </dataValidation>
    <dataValidation type="list" allowBlank="1" showErrorMessage="1" error="一覧から選択してください。" sqref="A25:A34" xr:uid="{00000000-0002-0000-1600-000002000000}">
      <formula1>VisitTypeList</formula1>
    </dataValidation>
  </dataValidations>
  <pageMargins left="0.35" right="0.35" top="0.45" bottom="0.45" header="0.2" footer="0.2"/>
  <pageSetup paperSize="9" scale="70" fitToHeight="0" orientation="landscape"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A5A5A5"/>
    <pageSetUpPr fitToPage="1"/>
  </sheetPr>
  <dimension ref="A1:M54"/>
  <sheetViews>
    <sheetView showGridLines="0" view="pageBreakPreview" topLeftCell="B2"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272</v>
      </c>
      <c r="B1" s="50"/>
      <c r="C1" s="50"/>
      <c r="D1" s="50"/>
      <c r="E1" s="50"/>
      <c r="F1" s="50"/>
      <c r="G1" s="50"/>
      <c r="H1" s="50"/>
      <c r="I1" s="50"/>
      <c r="J1" s="50"/>
      <c r="K1" s="50"/>
      <c r="L1" s="50"/>
    </row>
    <row r="2" spans="1:13" ht="31.5" customHeight="1">
      <c r="A2" s="140" t="s">
        <v>273</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1700-000000000000}">
      <formula1>MenuList</formula1>
    </dataValidation>
    <dataValidation type="list" allowBlank="1" showErrorMessage="1" error="一覧から選択してください。" sqref="B7" xr:uid="{00000000-0002-0000-1700-000001000000}">
      <formula1>ServiceList</formula1>
    </dataValidation>
    <dataValidation type="list" allowBlank="1" showErrorMessage="1" error="一覧から選択してください。" sqref="A25:A34" xr:uid="{00000000-0002-0000-1700-000002000000}">
      <formula1>VisitTypeList</formula1>
    </dataValidation>
  </dataValidations>
  <pageMargins left="0.35" right="0.35" top="0.45" bottom="0.45" header="0.2" footer="0.2"/>
  <pageSetup paperSize="9" scale="70" fitToHeight="0" orientation="landscape"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A5A5A5"/>
    <pageSetUpPr fitToPage="1"/>
  </sheetPr>
  <dimension ref="A1:M54"/>
  <sheetViews>
    <sheetView showGridLines="0" view="pageBreakPreview" zoomScale="107" zoomScaleNormal="106" workbookViewId="0">
      <selection activeCell="J11" sqref="J11"/>
    </sheetView>
  </sheetViews>
  <sheetFormatPr defaultColWidth="8.73046875" defaultRowHeight="14.25"/>
  <cols>
    <col min="1" max="1" width="33" customWidth="1"/>
    <col min="2" max="2" width="43" customWidth="1"/>
    <col min="3" max="3" width="32" customWidth="1"/>
    <col min="4" max="5" width="16" customWidth="1"/>
    <col min="6" max="6" width="18" customWidth="1"/>
    <col min="7" max="7" width="16.59765625" customWidth="1"/>
    <col min="8" max="8" width="23" customWidth="1"/>
    <col min="9" max="9" width="38" hidden="1" customWidth="1"/>
    <col min="10" max="13" width="13" hidden="1" customWidth="1"/>
  </cols>
  <sheetData>
    <row r="1" spans="1:13">
      <c r="A1" s="50" t="s">
        <v>274</v>
      </c>
      <c r="B1" s="50"/>
      <c r="C1" s="50"/>
      <c r="D1" s="50"/>
      <c r="E1" s="50"/>
      <c r="F1" s="50"/>
      <c r="G1" s="50"/>
      <c r="H1" s="50"/>
      <c r="I1" s="50"/>
      <c r="J1" s="50"/>
      <c r="K1" s="50"/>
      <c r="L1" s="50"/>
    </row>
    <row r="2" spans="1:13" ht="31.5" customHeight="1">
      <c r="A2" s="140" t="s">
        <v>275</v>
      </c>
      <c r="B2" s="141"/>
      <c r="C2" s="141"/>
      <c r="D2" s="141"/>
      <c r="E2" s="141"/>
      <c r="F2" s="88"/>
      <c r="G2" s="88"/>
      <c r="H2" s="88"/>
      <c r="I2" s="88"/>
      <c r="J2" s="88"/>
      <c r="K2" s="129" t="s">
        <v>239</v>
      </c>
      <c r="L2" s="130" t="s">
        <v>240</v>
      </c>
      <c r="M2" s="130" t="s">
        <v>241</v>
      </c>
    </row>
    <row r="3" spans="1:13">
      <c r="A3" s="88"/>
      <c r="B3" s="88"/>
      <c r="C3" s="88"/>
      <c r="D3" s="88"/>
      <c r="E3" s="88"/>
      <c r="F3" s="88"/>
      <c r="G3" s="88"/>
      <c r="H3" s="88"/>
      <c r="I3" s="88"/>
      <c r="J3" s="88"/>
      <c r="K3" s="21" t="s">
        <v>123</v>
      </c>
      <c r="L3" s="21">
        <f>B4</f>
        <v>0</v>
      </c>
    </row>
    <row r="4" spans="1:13" ht="28.9" customHeight="1">
      <c r="A4" s="51" t="s">
        <v>123</v>
      </c>
      <c r="B4" s="97"/>
      <c r="F4" s="88"/>
      <c r="G4" s="20"/>
      <c r="H4" s="88"/>
      <c r="I4" s="88"/>
      <c r="J4" s="88"/>
      <c r="K4" s="21" t="s">
        <v>115</v>
      </c>
      <c r="L4" s="21">
        <f t="shared" ref="L4:L9" si="0">SUMIF($A$11:$A$20,K4,$F$11:$F$20)</f>
        <v>0</v>
      </c>
      <c r="M4">
        <f t="shared" ref="M4:M9" si="1">SUMIF($A$11:$A$20,K4,$H$11:$H$20)</f>
        <v>0</v>
      </c>
    </row>
    <row r="5" spans="1:13" ht="28.9" customHeight="1">
      <c r="A5" s="51" t="s">
        <v>170</v>
      </c>
      <c r="B5" s="98"/>
      <c r="F5" s="88"/>
      <c r="G5" s="20"/>
      <c r="H5" s="88"/>
      <c r="I5" s="88"/>
      <c r="J5" s="88"/>
      <c r="K5" s="21" t="s">
        <v>116</v>
      </c>
      <c r="L5" s="21">
        <f t="shared" si="0"/>
        <v>0</v>
      </c>
      <c r="M5">
        <f t="shared" si="1"/>
        <v>0</v>
      </c>
    </row>
    <row r="6" spans="1:13" ht="25.5" customHeight="1">
      <c r="A6" s="51" t="s">
        <v>242</v>
      </c>
      <c r="B6" s="98"/>
      <c r="F6" s="88"/>
      <c r="G6" s="20"/>
      <c r="H6" s="88"/>
      <c r="I6" s="88"/>
      <c r="J6" s="88"/>
      <c r="K6" s="21" t="s">
        <v>117</v>
      </c>
      <c r="L6" s="21">
        <f t="shared" si="0"/>
        <v>0</v>
      </c>
      <c r="M6">
        <f t="shared" si="1"/>
        <v>0</v>
      </c>
    </row>
    <row r="7" spans="1:13" ht="33" customHeight="1">
      <c r="A7" s="51" t="s">
        <v>124</v>
      </c>
      <c r="B7" s="97"/>
      <c r="F7" s="88"/>
      <c r="G7" s="20"/>
      <c r="H7" s="88"/>
      <c r="I7" s="88"/>
      <c r="J7" s="88"/>
      <c r="K7" s="21" t="s">
        <v>119</v>
      </c>
      <c r="L7" s="21">
        <f t="shared" si="0"/>
        <v>0</v>
      </c>
      <c r="M7">
        <f t="shared" si="1"/>
        <v>0</v>
      </c>
    </row>
    <row r="8" spans="1:13" ht="25.5" customHeight="1" thickBot="1">
      <c r="A8" s="88"/>
      <c r="B8" s="88"/>
      <c r="C8" s="88"/>
      <c r="D8" s="88"/>
      <c r="E8" s="88"/>
      <c r="F8" s="88"/>
      <c r="G8" s="88"/>
      <c r="H8" s="88"/>
      <c r="I8" s="88"/>
      <c r="J8" s="88"/>
      <c r="K8" s="21" t="s">
        <v>120</v>
      </c>
      <c r="L8" s="21">
        <f t="shared" si="0"/>
        <v>0</v>
      </c>
      <c r="M8">
        <f t="shared" si="1"/>
        <v>0</v>
      </c>
    </row>
    <row r="9" spans="1:13" ht="22.5" customHeight="1">
      <c r="A9" s="143" t="s">
        <v>171</v>
      </c>
      <c r="B9" s="144"/>
      <c r="C9" s="144"/>
      <c r="D9" s="144"/>
      <c r="E9" s="144"/>
      <c r="F9" s="144"/>
      <c r="G9" s="144"/>
      <c r="H9" s="144"/>
      <c r="I9" s="144"/>
      <c r="J9" s="88"/>
      <c r="K9" s="21" t="s">
        <v>121</v>
      </c>
      <c r="L9" s="21">
        <f t="shared" si="0"/>
        <v>0</v>
      </c>
      <c r="M9">
        <f t="shared" si="1"/>
        <v>0</v>
      </c>
    </row>
    <row r="10" spans="1:13" ht="56.25" customHeight="1">
      <c r="A10" s="72" t="s">
        <v>172</v>
      </c>
      <c r="B10" s="72" t="s">
        <v>173</v>
      </c>
      <c r="C10" s="72" t="s">
        <v>174</v>
      </c>
      <c r="D10" s="72" t="s">
        <v>175</v>
      </c>
      <c r="E10" s="72" t="s">
        <v>176</v>
      </c>
      <c r="F10" s="72" t="s">
        <v>177</v>
      </c>
      <c r="G10" s="72" t="s">
        <v>178</v>
      </c>
      <c r="H10" s="72" t="s">
        <v>243</v>
      </c>
      <c r="I10" s="72" t="s">
        <v>180</v>
      </c>
      <c r="J10" s="21" t="s">
        <v>181</v>
      </c>
      <c r="K10" s="21" t="s">
        <v>244</v>
      </c>
      <c r="L10" s="21">
        <f>D35</f>
        <v>0</v>
      </c>
      <c r="M10">
        <f>E35</f>
        <v>0</v>
      </c>
    </row>
    <row r="11" spans="1:13" ht="42" customHeight="1">
      <c r="A11" s="94"/>
      <c r="B11" s="94"/>
      <c r="C11" s="94"/>
      <c r="D11" s="118"/>
      <c r="E11" s="118"/>
      <c r="F11" s="104"/>
      <c r="G11" s="131">
        <f t="shared" ref="G11:G20" si="2">J11</f>
        <v>0</v>
      </c>
      <c r="H11" s="102">
        <f t="shared" ref="H11:H20" si="3">IF(J11=0,0,IF($J$42&lt;=500000,J11,J11/$J$42*500000))</f>
        <v>0</v>
      </c>
      <c r="I11" s="132" t="str">
        <f>IF(A11="","",IF(OR(A11="（1）ア　中山間地域等・離島等地域における採用活動の支援",A11="（1）イ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11&lt;=IFERROR(VLOOKUP(A11,プルダウン用!$F$2:$G$7,2,FALSE),0),"○","【要修正】補助対象基礎額が基準額を上回っています。")))</f>
        <v/>
      </c>
      <c r="J11" s="21">
        <f>IF(A11="",0,IF(OR(A11="（1）ア　中山間地域等・離島等地域における採用活動の支援",A11="（1）イ　潜在ケアマネジャー等の再就業支援"),IF(SUMIF($A$11:$A$20,"（1）ア　中山間地域等・離島等地域における採用活動の支援",$F$11:$F$20)+SUMIF($A$11:$A$20,"（1）イ　潜在ケアマネジャー等の再就業支援",$F$11:$F$20)=0,0,F11*MIN(1,300000/(SUMIF($A$11:$A$20,"（1）ア　中山間地域等・離島等地域における採用活動の支援",$F$11:$F$20)+SUMIF($A$11:$A$20,"（1）イ　潜在ケアマネジャー等の再就業支援",$F$11:$F$20)))),MIN(F11,IFERROR(VLOOKUP(A11,プルダウン用!$F$2:$G$7,2,FALSE),0))))</f>
        <v>0</v>
      </c>
      <c r="K11" s="21" t="s">
        <v>245</v>
      </c>
      <c r="L11" s="21">
        <f>E44</f>
        <v>0</v>
      </c>
    </row>
    <row r="12" spans="1:13" ht="42" customHeight="1">
      <c r="A12" s="94"/>
      <c r="B12" s="94"/>
      <c r="C12" s="94"/>
      <c r="D12" s="118"/>
      <c r="E12" s="118"/>
      <c r="F12" s="104"/>
      <c r="G12" s="131">
        <f t="shared" si="2"/>
        <v>0</v>
      </c>
      <c r="H12" s="102">
        <f t="shared" si="3"/>
        <v>0</v>
      </c>
      <c r="I12" s="132" t="str">
        <f>IF(A12="","",IF(OR(A12="（1）ア　中山間地域等・離島等地域における採用活動の支援",A12="（1）イ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12&lt;=IFERROR(VLOOKUP(A12,プルダウン用!$F$2:$G$7,2,FALSE),0),"○","【要修正】補助対象基礎額が基準額を上回っています。")))</f>
        <v/>
      </c>
      <c r="J12" s="21">
        <f>IF(A12="",0,IF(OR(A12="（1）ア　中山間地域等・離島等地域における採用活動の支援",A12="（1）イ　潜在ケアマネジャー等の再就業支援"),IF(SUMIF($A$11:$A$20,"（1）ア　中山間地域等・離島等地域における採用活動の支援",$F$11:$F$20)+SUMIF($A$11:$A$20,"（1）イ　潜在ケアマネジャー等の再就業支援",$F$11:$F$20)=0,0,F12*MIN(1,300000/(SUMIF($A$11:$A$20,"（1）ア　中山間地域等・離島等地域における採用活動の支援",$F$11:$F$20)+SUMIF($A$11:$A$20,"（1）イ　潜在ケアマネジャー等の再就業支援",$F$11:$F$20)))),MIN(F12,IFERROR(VLOOKUP(A12,プルダウン用!$F$2:$G$7,2,FALSE),0))))</f>
        <v>0</v>
      </c>
      <c r="K12" s="88"/>
      <c r="L12" s="88"/>
    </row>
    <row r="13" spans="1:13" ht="42" customHeight="1">
      <c r="A13" s="94"/>
      <c r="B13" s="94"/>
      <c r="C13" s="94"/>
      <c r="D13" s="118"/>
      <c r="E13" s="118"/>
      <c r="F13" s="104"/>
      <c r="G13" s="131">
        <f t="shared" si="2"/>
        <v>0</v>
      </c>
      <c r="H13" s="102">
        <f t="shared" si="3"/>
        <v>0</v>
      </c>
      <c r="I13" s="132" t="str">
        <f>IF(A13="","",IF(OR(A13="（1）ア　中山間地域等・離島等地域における採用活動の支援",A13="（1）イ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13&lt;=IFERROR(VLOOKUP(A13,プルダウン用!$F$2:$G$7,2,FALSE),0),"○","【要修正】補助対象基礎額が基準額を上回っています。")))</f>
        <v/>
      </c>
      <c r="J13" s="21">
        <f>IF(A13="",0,IF(OR(A13="（1）ア　中山間地域等・離島等地域における採用活動の支援",A13="（1）イ　潜在ケアマネジャー等の再就業支援"),IF(SUMIF($A$11:$A$20,"（1）ア　中山間地域等・離島等地域における採用活動の支援",$F$11:$F$20)+SUMIF($A$11:$A$20,"（1）イ　潜在ケアマネジャー等の再就業支援",$F$11:$F$20)=0,0,F13*MIN(1,300000/(SUMIF($A$11:$A$20,"（1）ア　中山間地域等・離島等地域における採用活動の支援",$F$11:$F$20)+SUMIF($A$11:$A$20,"（1）イ　潜在ケアマネジャー等の再就業支援",$F$11:$F$20)))),MIN(F13,IFERROR(VLOOKUP(A13,プルダウン用!$F$2:$G$7,2,FALSE),0))))</f>
        <v>0</v>
      </c>
      <c r="K13" s="88"/>
      <c r="L13" s="88"/>
    </row>
    <row r="14" spans="1:13" ht="42" customHeight="1">
      <c r="A14" s="94"/>
      <c r="B14" s="94"/>
      <c r="C14" s="94"/>
      <c r="D14" s="118"/>
      <c r="E14" s="118"/>
      <c r="F14" s="104"/>
      <c r="G14" s="131">
        <f t="shared" si="2"/>
        <v>0</v>
      </c>
      <c r="H14" s="102">
        <f t="shared" si="3"/>
        <v>0</v>
      </c>
      <c r="I14" s="132" t="str">
        <f>IF(A14="","",IF(OR(A14="（1）ア　中山間地域等・離島等地域における採用活動の支援",A14="（1）イ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14&lt;=IFERROR(VLOOKUP(A14,プルダウン用!$F$2:$G$7,2,FALSE),0),"○","【要修正】補助対象基礎額が基準額を上回っています。")))</f>
        <v/>
      </c>
      <c r="J14" s="21">
        <f>IF(A14="",0,IF(OR(A14="（1）ア　中山間地域等・離島等地域における採用活動の支援",A14="（1）イ　潜在ケアマネジャー等の再就業支援"),IF(SUMIF($A$11:$A$20,"（1）ア　中山間地域等・離島等地域における採用活動の支援",$F$11:$F$20)+SUMIF($A$11:$A$20,"（1）イ　潜在ケアマネジャー等の再就業支援",$F$11:$F$20)=0,0,F14*MIN(1,300000/(SUMIF($A$11:$A$20,"（1）ア　中山間地域等・離島等地域における採用活動の支援",$F$11:$F$20)+SUMIF($A$11:$A$20,"（1）イ　潜在ケアマネジャー等の再就業支援",$F$11:$F$20)))),MIN(F14,IFERROR(VLOOKUP(A14,プルダウン用!$F$2:$G$7,2,FALSE),0))))</f>
        <v>0</v>
      </c>
      <c r="K14" s="88"/>
      <c r="L14" s="88"/>
    </row>
    <row r="15" spans="1:13" ht="42" customHeight="1">
      <c r="A15" s="94"/>
      <c r="B15" s="94"/>
      <c r="C15" s="94"/>
      <c r="D15" s="118"/>
      <c r="E15" s="118"/>
      <c r="F15" s="104"/>
      <c r="G15" s="131">
        <f t="shared" si="2"/>
        <v>0</v>
      </c>
      <c r="H15" s="102">
        <f t="shared" si="3"/>
        <v>0</v>
      </c>
      <c r="I15" s="132" t="str">
        <f>IF(A15="","",IF(OR(A15="（1）ア　中山間地域等・離島等地域における採用活動の支援",A15="（1）イ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15&lt;=IFERROR(VLOOKUP(A15,プルダウン用!$F$2:$G$7,2,FALSE),0),"○","【要修正】補助対象基礎額が基準額を上回っています。")))</f>
        <v/>
      </c>
      <c r="J15" s="21">
        <f>IF(A15="",0,IF(OR(A15="（1）ア　中山間地域等・離島等地域における採用活動の支援",A15="（1）イ　潜在ケアマネジャー等の再就業支援"),IF(SUMIF($A$11:$A$20,"（1）ア　中山間地域等・離島等地域における採用活動の支援",$F$11:$F$20)+SUMIF($A$11:$A$20,"（1）イ　潜在ケアマネジャー等の再就業支援",$F$11:$F$20)=0,0,F15*MIN(1,300000/(SUMIF($A$11:$A$20,"（1）ア　中山間地域等・離島等地域における採用活動の支援",$F$11:$F$20)+SUMIF($A$11:$A$20,"（1）イ　潜在ケアマネジャー等の再就業支援",$F$11:$F$20)))),MIN(F15,IFERROR(VLOOKUP(A15,プルダウン用!$F$2:$G$7,2,FALSE),0))))</f>
        <v>0</v>
      </c>
      <c r="K15" s="88"/>
      <c r="L15" s="88"/>
    </row>
    <row r="16" spans="1:13" ht="42" customHeight="1">
      <c r="A16" s="94"/>
      <c r="B16" s="94"/>
      <c r="C16" s="94"/>
      <c r="D16" s="118"/>
      <c r="E16" s="118"/>
      <c r="F16" s="104"/>
      <c r="G16" s="131">
        <f t="shared" si="2"/>
        <v>0</v>
      </c>
      <c r="H16" s="102">
        <f t="shared" si="3"/>
        <v>0</v>
      </c>
      <c r="I16" s="132" t="str">
        <f>IF(A16="","",IF(OR(A16="（1）ア　中山間地域等・離島等地域における採用活動の支援",A16="（1）イ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16&lt;=IFERROR(VLOOKUP(A16,プルダウン用!$F$2:$G$7,2,FALSE),0),"○","【要修正】補助対象基礎額が基準額を上回っています。")))</f>
        <v/>
      </c>
      <c r="J16" s="21">
        <f>IF(A16="",0,IF(OR(A16="（1）ア　中山間地域等・離島等地域における採用活動の支援",A16="（1）イ　潜在ケアマネジャー等の再就業支援"),IF(SUMIF($A$11:$A$20,"（1）ア　中山間地域等・離島等地域における採用活動の支援",$F$11:$F$20)+SUMIF($A$11:$A$20,"（1）イ　潜在ケアマネジャー等の再就業支援",$F$11:$F$20)=0,0,F16*MIN(1,300000/(SUMIF($A$11:$A$20,"（1）ア　中山間地域等・離島等地域における採用活動の支援",$F$11:$F$20)+SUMIF($A$11:$A$20,"（1）イ　潜在ケアマネジャー等の再就業支援",$F$11:$F$20)))),MIN(F16,IFERROR(VLOOKUP(A16,プルダウン用!$F$2:$G$7,2,FALSE),0))))</f>
        <v>0</v>
      </c>
      <c r="K16" s="88"/>
      <c r="L16" s="88"/>
    </row>
    <row r="17" spans="1:12" ht="42" customHeight="1">
      <c r="A17" s="94"/>
      <c r="B17" s="94"/>
      <c r="C17" s="94"/>
      <c r="D17" s="118"/>
      <c r="E17" s="118"/>
      <c r="F17" s="104"/>
      <c r="G17" s="131">
        <f t="shared" si="2"/>
        <v>0</v>
      </c>
      <c r="H17" s="102">
        <f t="shared" si="3"/>
        <v>0</v>
      </c>
      <c r="I17" s="132" t="str">
        <f>IF(A17="","",IF(OR(A17="（1）ア　中山間地域等・離島等地域における採用活動の支援",A17="（1）イ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17&lt;=IFERROR(VLOOKUP(A17,プルダウン用!$F$2:$G$7,2,FALSE),0),"○","【要修正】補助対象基礎額が基準額を上回っています。")))</f>
        <v/>
      </c>
      <c r="J17" s="21">
        <f>IF(A17="",0,IF(OR(A17="（1）ア　中山間地域等・離島等地域における採用活動の支援",A17="（1）イ　潜在ケアマネジャー等の再就業支援"),IF(SUMIF($A$11:$A$20,"（1）ア　中山間地域等・離島等地域における採用活動の支援",$F$11:$F$20)+SUMIF($A$11:$A$20,"（1）イ　潜在ケアマネジャー等の再就業支援",$F$11:$F$20)=0,0,F17*MIN(1,300000/(SUMIF($A$11:$A$20,"（1）ア　中山間地域等・離島等地域における採用活動の支援",$F$11:$F$20)+SUMIF($A$11:$A$20,"（1）イ　潜在ケアマネジャー等の再就業支援",$F$11:$F$20)))),MIN(F17,IFERROR(VLOOKUP(A17,プルダウン用!$F$2:$G$7,2,FALSE),0))))</f>
        <v>0</v>
      </c>
      <c r="K17" s="88"/>
      <c r="L17" s="88"/>
    </row>
    <row r="18" spans="1:12" ht="42" customHeight="1">
      <c r="A18" s="94"/>
      <c r="B18" s="94"/>
      <c r="C18" s="94"/>
      <c r="D18" s="118"/>
      <c r="E18" s="118"/>
      <c r="F18" s="104"/>
      <c r="G18" s="131">
        <f t="shared" si="2"/>
        <v>0</v>
      </c>
      <c r="H18" s="102">
        <f t="shared" si="3"/>
        <v>0</v>
      </c>
      <c r="I18" s="132" t="str">
        <f>IF(A18="","",IF(OR(A18="（1）ア　中山間地域等・離島等地域における採用活動の支援",A18="（1）イ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18&lt;=IFERROR(VLOOKUP(A18,プルダウン用!$F$2:$G$7,2,FALSE),0),"○","【要修正】補助対象基礎額が基準額を上回っています。")))</f>
        <v/>
      </c>
      <c r="J18" s="21">
        <f>IF(A18="",0,IF(OR(A18="（1）ア　中山間地域等・離島等地域における採用活動の支援",A18="（1）イ　潜在ケアマネジャー等の再就業支援"),IF(SUMIF($A$11:$A$20,"（1）ア　中山間地域等・離島等地域における採用活動の支援",$F$11:$F$20)+SUMIF($A$11:$A$20,"（1）イ　潜在ケアマネジャー等の再就業支援",$F$11:$F$20)=0,0,F18*MIN(1,300000/(SUMIF($A$11:$A$20,"（1）ア　中山間地域等・離島等地域における採用活動の支援",$F$11:$F$20)+SUMIF($A$11:$A$20,"（1）イ　潜在ケアマネジャー等の再就業支援",$F$11:$F$20)))),MIN(F18,IFERROR(VLOOKUP(A18,プルダウン用!$F$2:$G$7,2,FALSE),0))))</f>
        <v>0</v>
      </c>
      <c r="K18" s="88"/>
      <c r="L18" s="88"/>
    </row>
    <row r="19" spans="1:12" ht="42" customHeight="1">
      <c r="A19" s="94"/>
      <c r="B19" s="94"/>
      <c r="C19" s="94"/>
      <c r="D19" s="118"/>
      <c r="E19" s="118"/>
      <c r="F19" s="104"/>
      <c r="G19" s="131">
        <f t="shared" si="2"/>
        <v>0</v>
      </c>
      <c r="H19" s="102">
        <f t="shared" si="3"/>
        <v>0</v>
      </c>
      <c r="I19" s="132" t="str">
        <f>IF(A19="","",IF(OR(A19="（1）ア　中山間地域等・離島等地域における採用活動の支援",A19="（1）イ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19&lt;=IFERROR(VLOOKUP(A19,プルダウン用!$F$2:$G$7,2,FALSE),0),"○","【要修正】補助対象基礎額が基準額を上回っています。")))</f>
        <v/>
      </c>
      <c r="J19" s="21">
        <f>IF(A19="",0,IF(OR(A19="（1）ア　中山間地域等・離島等地域における採用活動の支援",A19="（1）イ　潜在ケアマネジャー等の再就業支援"),IF(SUMIF($A$11:$A$20,"（1）ア　中山間地域等・離島等地域における採用活動の支援",$F$11:$F$20)+SUMIF($A$11:$A$20,"（1）イ　潜在ケアマネジャー等の再就業支援",$F$11:$F$20)=0,0,F19*MIN(1,300000/(SUMIF($A$11:$A$20,"（1）ア　中山間地域等・離島等地域における採用活動の支援",$F$11:$F$20)+SUMIF($A$11:$A$20,"（1）イ　潜在ケアマネジャー等の再就業支援",$F$11:$F$20)))),MIN(F19,IFERROR(VLOOKUP(A19,プルダウン用!$F$2:$G$7,2,FALSE),0))))</f>
        <v>0</v>
      </c>
      <c r="K19" s="88"/>
      <c r="L19" s="88"/>
    </row>
    <row r="20" spans="1:12" ht="42" customHeight="1">
      <c r="A20" s="94"/>
      <c r="B20" s="94"/>
      <c r="C20" s="94"/>
      <c r="D20" s="118"/>
      <c r="E20" s="118"/>
      <c r="F20" s="104"/>
      <c r="G20" s="131">
        <f t="shared" si="2"/>
        <v>0</v>
      </c>
      <c r="H20" s="102">
        <f t="shared" si="3"/>
        <v>0</v>
      </c>
      <c r="I20" s="132" t="str">
        <f>IF(A20="","",IF(OR(A20="（1）ア　中山間地域等・離島等地域における採用活動の支援",A20="（1）イ　潜在ケアマネジャー等の再就業支援"),IF(SUMIF($A$11:$A$20,"（1）ア　中山間地域等・離島等地域における採用活動の支援",$G$11:$G$20)+SUMIF($A$11:$A$20,"（1）イ　潜在ケアマネジャー等の再就業支援",$G$11:$G$20)&lt;=300000,"○","【要修正】（1）アと（1）イの補助対象額合計が30万円を上回っています。"),IF(G20&lt;=IFERROR(VLOOKUP(A20,プルダウン用!$F$2:$G$7,2,FALSE),0),"○","【要修正】補助対象基礎額が基準額を上回っています。")))</f>
        <v/>
      </c>
      <c r="J20" s="21">
        <f>IF(A20="",0,IF(OR(A20="（1）ア　中山間地域等・離島等地域における採用活動の支援",A20="（1）イ　潜在ケアマネジャー等の再就業支援"),IF(SUMIF($A$11:$A$20,"（1）ア　中山間地域等・離島等地域における採用活動の支援",$F$11:$F$20)+SUMIF($A$11:$A$20,"（1）イ　潜在ケアマネジャー等の再就業支援",$F$11:$F$20)=0,0,F20*MIN(1,300000/(SUMIF($A$11:$A$20,"（1）ア　中山間地域等・離島等地域における採用活動の支援",$F$11:$F$20)+SUMIF($A$11:$A$20,"（1）イ　潜在ケアマネジャー等の再就業支援",$F$11:$F$20)))),MIN(F20,IFERROR(VLOOKUP(A20,プルダウン用!$F$2:$G$7,2,FALSE),0))))</f>
        <v>0</v>
      </c>
      <c r="K20" s="88"/>
      <c r="L20" s="88"/>
    </row>
    <row r="21" spans="1:12" ht="27" customHeight="1">
      <c r="A21" s="70"/>
      <c r="B21" s="69" t="s">
        <v>183</v>
      </c>
      <c r="C21" s="70"/>
      <c r="D21" s="70"/>
      <c r="E21" s="70"/>
      <c r="F21" s="112">
        <f>SUM(F11:F20)</f>
        <v>0</v>
      </c>
      <c r="G21" s="112">
        <f>SUM(G11:G20)</f>
        <v>0</v>
      </c>
      <c r="H21" s="112">
        <f>SUM(H11:H20)</f>
        <v>0</v>
      </c>
      <c r="I21" s="71" t="str">
        <f>IF(COUNTIF(I11:I20,"*要修正*")&gt;0,"基準額超過あり","○")</f>
        <v>○</v>
      </c>
      <c r="J21" s="88"/>
      <c r="K21" s="88"/>
      <c r="L21" s="88"/>
    </row>
    <row r="22" spans="1:12" ht="40.15" customHeight="1" thickBot="1">
      <c r="A22" s="88"/>
      <c r="B22" s="88"/>
      <c r="C22" s="88"/>
      <c r="D22" s="88"/>
      <c r="E22" s="88"/>
      <c r="F22" s="88"/>
      <c r="G22" s="88"/>
      <c r="H22" s="88"/>
      <c r="I22" s="88"/>
      <c r="J22" s="88"/>
      <c r="K22" s="88"/>
      <c r="L22" s="88"/>
    </row>
    <row r="23" spans="1:12" ht="22.5" customHeight="1" thickBot="1">
      <c r="A23" s="145" t="s">
        <v>185</v>
      </c>
      <c r="B23" s="146"/>
      <c r="C23" s="146"/>
      <c r="D23" s="146"/>
      <c r="E23" s="147"/>
      <c r="I23" s="92"/>
      <c r="J23" s="88"/>
      <c r="K23" s="88"/>
      <c r="L23" s="88"/>
    </row>
    <row r="24" spans="1:12" ht="51" customHeight="1">
      <c r="A24" s="52" t="s">
        <v>186</v>
      </c>
      <c r="B24" s="52" t="s">
        <v>187</v>
      </c>
      <c r="C24" s="52" t="s">
        <v>188</v>
      </c>
      <c r="D24" s="52" t="s">
        <v>189</v>
      </c>
      <c r="E24" s="52" t="s">
        <v>190</v>
      </c>
      <c r="F24" s="45"/>
      <c r="G24" s="45"/>
      <c r="H24" s="88"/>
      <c r="I24" s="45"/>
      <c r="J24" s="88"/>
      <c r="K24" s="88"/>
      <c r="L24" s="88"/>
    </row>
    <row r="25" spans="1:12" ht="54" customHeight="1">
      <c r="A25" s="94"/>
      <c r="B25" s="119"/>
      <c r="C25" s="94"/>
      <c r="D25" s="100">
        <f t="shared" ref="D25:D34" si="4">IF(A25="",0,IF(LEFT(A25,1)="①",4000,IF(LEFT(A25,1)="②",2500,IF(LEFT(A25,1)="③",5000,IF(LEFT(A25,1)="④",3500,0))))*B25)</f>
        <v>0</v>
      </c>
      <c r="E25" s="100">
        <f t="shared" ref="E25:E34" si="5">IF(D25=0,0,IF($J$42&lt;=500000,D25,D25/$J$42*500000))</f>
        <v>0</v>
      </c>
      <c r="F25" s="114"/>
      <c r="G25" s="115"/>
      <c r="H25" s="88"/>
      <c r="I25" s="46"/>
      <c r="J25" s="116">
        <f t="shared" ref="J25:J34" si="6">D25</f>
        <v>0</v>
      </c>
      <c r="K25" s="88"/>
      <c r="L25" s="88"/>
    </row>
    <row r="26" spans="1:12" ht="37.5" customHeight="1">
      <c r="A26" s="94"/>
      <c r="B26" s="119"/>
      <c r="C26" s="94"/>
      <c r="D26" s="100">
        <f t="shared" si="4"/>
        <v>0</v>
      </c>
      <c r="E26" s="100">
        <f t="shared" si="5"/>
        <v>0</v>
      </c>
      <c r="F26" s="114"/>
      <c r="G26" s="115"/>
      <c r="H26" s="88"/>
      <c r="I26" s="46"/>
      <c r="J26" s="116">
        <f t="shared" si="6"/>
        <v>0</v>
      </c>
      <c r="K26" s="88"/>
      <c r="L26" s="88"/>
    </row>
    <row r="27" spans="1:12" ht="37.5" customHeight="1">
      <c r="A27" s="94"/>
      <c r="B27" s="119"/>
      <c r="C27" s="94"/>
      <c r="D27" s="100">
        <f t="shared" si="4"/>
        <v>0</v>
      </c>
      <c r="E27" s="100">
        <f t="shared" si="5"/>
        <v>0</v>
      </c>
      <c r="F27" s="114"/>
      <c r="G27" s="115"/>
      <c r="H27" s="88"/>
      <c r="I27" s="46"/>
      <c r="J27" s="116">
        <f t="shared" si="6"/>
        <v>0</v>
      </c>
      <c r="K27" s="88"/>
      <c r="L27" s="88"/>
    </row>
    <row r="28" spans="1:12" ht="37.5" customHeight="1">
      <c r="A28" s="94"/>
      <c r="B28" s="119"/>
      <c r="C28" s="94"/>
      <c r="D28" s="100">
        <f t="shared" si="4"/>
        <v>0</v>
      </c>
      <c r="E28" s="100">
        <f t="shared" si="5"/>
        <v>0</v>
      </c>
      <c r="F28" s="114"/>
      <c r="G28" s="115"/>
      <c r="H28" s="88"/>
      <c r="I28" s="46"/>
      <c r="J28" s="116">
        <f t="shared" si="6"/>
        <v>0</v>
      </c>
      <c r="K28" s="88"/>
      <c r="L28" s="88"/>
    </row>
    <row r="29" spans="1:12" ht="37.5" customHeight="1">
      <c r="A29" s="94"/>
      <c r="B29" s="119"/>
      <c r="C29" s="94"/>
      <c r="D29" s="100">
        <f t="shared" si="4"/>
        <v>0</v>
      </c>
      <c r="E29" s="100">
        <f t="shared" si="5"/>
        <v>0</v>
      </c>
      <c r="F29" s="114"/>
      <c r="G29" s="115"/>
      <c r="H29" s="88"/>
      <c r="I29" s="46"/>
      <c r="J29" s="116">
        <f t="shared" si="6"/>
        <v>0</v>
      </c>
      <c r="K29" s="88"/>
      <c r="L29" s="88"/>
    </row>
    <row r="30" spans="1:12" ht="37.5" customHeight="1">
      <c r="A30" s="94"/>
      <c r="B30" s="119"/>
      <c r="C30" s="94"/>
      <c r="D30" s="100">
        <f t="shared" si="4"/>
        <v>0</v>
      </c>
      <c r="E30" s="100">
        <f t="shared" si="5"/>
        <v>0</v>
      </c>
      <c r="F30" s="114"/>
      <c r="G30" s="115"/>
      <c r="H30" s="88"/>
      <c r="I30" s="46"/>
      <c r="J30" s="116">
        <f t="shared" si="6"/>
        <v>0</v>
      </c>
      <c r="K30" s="88"/>
      <c r="L30" s="88"/>
    </row>
    <row r="31" spans="1:12" ht="37.5" customHeight="1">
      <c r="A31" s="94"/>
      <c r="B31" s="119"/>
      <c r="C31" s="94"/>
      <c r="D31" s="100">
        <f t="shared" si="4"/>
        <v>0</v>
      </c>
      <c r="E31" s="100">
        <f t="shared" si="5"/>
        <v>0</v>
      </c>
      <c r="F31" s="114"/>
      <c r="G31" s="115"/>
      <c r="H31" s="88"/>
      <c r="I31" s="46"/>
      <c r="J31" s="116">
        <f t="shared" si="6"/>
        <v>0</v>
      </c>
      <c r="K31" s="88"/>
      <c r="L31" s="88"/>
    </row>
    <row r="32" spans="1:12" ht="37.5" customHeight="1">
      <c r="A32" s="94"/>
      <c r="B32" s="119"/>
      <c r="C32" s="94"/>
      <c r="D32" s="100">
        <f t="shared" si="4"/>
        <v>0</v>
      </c>
      <c r="E32" s="100">
        <f t="shared" si="5"/>
        <v>0</v>
      </c>
      <c r="F32" s="114"/>
      <c r="G32" s="115"/>
      <c r="H32" s="88"/>
      <c r="I32" s="46"/>
      <c r="J32" s="116">
        <f t="shared" si="6"/>
        <v>0</v>
      </c>
      <c r="K32" s="88"/>
      <c r="L32" s="88"/>
    </row>
    <row r="33" spans="1:12" ht="37.5" customHeight="1">
      <c r="A33" s="94"/>
      <c r="B33" s="119"/>
      <c r="C33" s="94"/>
      <c r="D33" s="100">
        <f t="shared" si="4"/>
        <v>0</v>
      </c>
      <c r="E33" s="100">
        <f t="shared" si="5"/>
        <v>0</v>
      </c>
      <c r="F33" s="114"/>
      <c r="G33" s="115"/>
      <c r="H33" s="88"/>
      <c r="I33" s="46"/>
      <c r="J33" s="116">
        <f t="shared" si="6"/>
        <v>0</v>
      </c>
      <c r="K33" s="88"/>
      <c r="L33" s="88"/>
    </row>
    <row r="34" spans="1:12" ht="37.5" customHeight="1">
      <c r="A34" s="94"/>
      <c r="B34" s="119"/>
      <c r="C34" s="94"/>
      <c r="D34" s="100">
        <f t="shared" si="4"/>
        <v>0</v>
      </c>
      <c r="E34" s="100">
        <f t="shared" si="5"/>
        <v>0</v>
      </c>
      <c r="F34" s="114"/>
      <c r="G34" s="115"/>
      <c r="H34" s="88"/>
      <c r="I34" s="46"/>
      <c r="J34" s="116">
        <f t="shared" si="6"/>
        <v>0</v>
      </c>
      <c r="K34" s="88"/>
      <c r="L34" s="88"/>
    </row>
    <row r="35" spans="1:12">
      <c r="A35" s="70"/>
      <c r="B35" s="70"/>
      <c r="C35" s="69" t="s">
        <v>183</v>
      </c>
      <c r="D35" s="112">
        <f>SUM(D25:D34)</f>
        <v>0</v>
      </c>
      <c r="E35" s="112">
        <f>SUM(E25:E34)</f>
        <v>0</v>
      </c>
      <c r="F35" s="114"/>
      <c r="G35" s="114"/>
      <c r="H35" s="88"/>
      <c r="I35" s="47"/>
      <c r="J35" s="88"/>
      <c r="K35" s="88"/>
      <c r="L35" s="88"/>
    </row>
    <row r="36" spans="1:12" ht="48.4" customHeight="1">
      <c r="A36" s="142" t="s">
        <v>193</v>
      </c>
      <c r="B36" s="141"/>
      <c r="C36" s="141"/>
      <c r="D36" s="141"/>
      <c r="E36" s="141"/>
      <c r="F36" s="141"/>
      <c r="G36" s="141"/>
      <c r="H36" s="141"/>
      <c r="I36" s="141"/>
      <c r="J36" s="88"/>
      <c r="K36" s="88"/>
      <c r="L36" s="88"/>
    </row>
    <row r="37" spans="1:12">
      <c r="A37" s="141"/>
      <c r="B37" s="141"/>
      <c r="C37" s="141"/>
      <c r="D37" s="141"/>
      <c r="E37" s="141"/>
      <c r="F37" s="141"/>
      <c r="G37" s="141"/>
      <c r="H37" s="141"/>
      <c r="I37" s="141"/>
      <c r="J37" s="88"/>
      <c r="K37" s="88"/>
      <c r="L37" s="88"/>
    </row>
    <row r="38" spans="1:12" ht="14.65" customHeight="1" thickBot="1">
      <c r="A38" s="141"/>
      <c r="B38" s="141"/>
      <c r="C38" s="141"/>
      <c r="D38" s="141"/>
      <c r="E38" s="141"/>
      <c r="F38" s="141"/>
      <c r="G38" s="141"/>
      <c r="H38" s="141"/>
      <c r="I38" s="141"/>
      <c r="J38" s="88"/>
      <c r="K38" s="88"/>
      <c r="L38" s="88"/>
    </row>
    <row r="39" spans="1:12" ht="22.5" customHeight="1" thickBot="1">
      <c r="A39" s="148" t="s">
        <v>194</v>
      </c>
      <c r="B39" s="144"/>
      <c r="C39" s="144"/>
      <c r="D39" s="144"/>
      <c r="E39" s="144"/>
      <c r="F39" s="144"/>
      <c r="G39" s="144"/>
      <c r="H39" s="144"/>
      <c r="I39" s="144"/>
      <c r="J39" s="88"/>
      <c r="K39" s="88"/>
      <c r="L39" s="88"/>
    </row>
    <row r="40" spans="1:12" ht="20.100000000000001" customHeight="1">
      <c r="A40" s="88"/>
      <c r="B40" s="46" t="s">
        <v>195</v>
      </c>
      <c r="C40" s="88"/>
      <c r="D40" s="88"/>
      <c r="E40" s="100">
        <f>H21</f>
        <v>0</v>
      </c>
      <c r="F40" s="88"/>
      <c r="G40" s="117">
        <f>E21</f>
        <v>0</v>
      </c>
      <c r="H40" s="88"/>
      <c r="I40" s="88"/>
      <c r="J40" s="88"/>
      <c r="K40" s="88"/>
      <c r="L40" s="88"/>
    </row>
    <row r="41" spans="1:12" ht="20.100000000000001" customHeight="1">
      <c r="A41" s="88"/>
      <c r="B41" s="46" t="s">
        <v>196</v>
      </c>
      <c r="C41" s="88"/>
      <c r="D41" s="88"/>
      <c r="E41" s="100">
        <f>E35</f>
        <v>0</v>
      </c>
      <c r="F41" s="88"/>
      <c r="G41" s="117">
        <f>E35</f>
        <v>0</v>
      </c>
      <c r="H41" s="88"/>
      <c r="I41" s="88"/>
      <c r="J41" s="88"/>
      <c r="K41" s="88"/>
      <c r="L41" s="88"/>
    </row>
    <row r="42" spans="1:12" ht="20.100000000000001" customHeight="1">
      <c r="A42" s="88"/>
      <c r="B42" s="46" t="s">
        <v>197</v>
      </c>
      <c r="C42" s="88"/>
      <c r="D42" s="88"/>
      <c r="E42" s="100">
        <f>E40+E41</f>
        <v>0</v>
      </c>
      <c r="F42" s="88"/>
      <c r="G42" s="117">
        <f>E40+E41</f>
        <v>0</v>
      </c>
      <c r="H42" s="88"/>
      <c r="I42" s="88"/>
      <c r="J42" s="21">
        <f>SUM(J11:J20)+SUM(J25:J34)</f>
        <v>0</v>
      </c>
      <c r="K42" s="88"/>
      <c r="L42" s="88"/>
    </row>
    <row r="43" spans="1:12" ht="20.100000000000001" customHeight="1">
      <c r="A43" s="88"/>
      <c r="B43" s="46" t="s">
        <v>198</v>
      </c>
      <c r="C43" s="88"/>
      <c r="D43" s="88"/>
      <c r="E43" s="100">
        <v>500000</v>
      </c>
      <c r="F43" s="88"/>
      <c r="G43" s="117">
        <v>500000</v>
      </c>
      <c r="H43" s="88"/>
      <c r="I43" s="88"/>
      <c r="J43" s="88"/>
      <c r="K43" s="88"/>
      <c r="L43" s="88"/>
    </row>
    <row r="44" spans="1:12" ht="20.100000000000001" customHeight="1">
      <c r="A44" s="88"/>
      <c r="B44" s="48" t="s">
        <v>247</v>
      </c>
      <c r="C44" s="88"/>
      <c r="D44" s="88"/>
      <c r="E44" s="120">
        <f>MIN(ROUNDDOWN(E42,-3),E43)</f>
        <v>0</v>
      </c>
      <c r="F44" s="88"/>
      <c r="G44" s="114"/>
      <c r="H44" s="88"/>
      <c r="I44" s="88"/>
      <c r="J44" s="88"/>
      <c r="K44" s="88"/>
      <c r="L44" s="88"/>
    </row>
    <row r="45" spans="1:12">
      <c r="A45" s="88"/>
      <c r="B45" s="121"/>
      <c r="C45" s="88"/>
      <c r="D45" s="88"/>
      <c r="E45" s="122"/>
      <c r="F45" s="88"/>
      <c r="G45" s="123"/>
      <c r="H45" s="88"/>
      <c r="I45" s="88"/>
      <c r="J45" s="88"/>
      <c r="K45" s="88"/>
      <c r="L45" s="88"/>
    </row>
    <row r="46" spans="1:12">
      <c r="A46" s="88"/>
      <c r="B46" s="121"/>
      <c r="C46" s="88"/>
      <c r="D46" s="88"/>
      <c r="E46" s="122"/>
      <c r="F46" s="88"/>
      <c r="G46" s="123"/>
      <c r="H46" s="88"/>
      <c r="I46" s="88"/>
      <c r="J46" s="88"/>
      <c r="K46" s="88"/>
      <c r="L46" s="88"/>
    </row>
    <row r="47" spans="1:12">
      <c r="A47" s="88"/>
      <c r="B47" s="124"/>
      <c r="C47" s="88"/>
      <c r="D47" s="88"/>
      <c r="E47" s="125"/>
      <c r="F47" s="88"/>
      <c r="G47" s="126"/>
      <c r="H47" s="88"/>
      <c r="I47" s="88"/>
      <c r="J47" s="88"/>
      <c r="K47" s="88"/>
      <c r="L47" s="88"/>
    </row>
    <row r="48" spans="1:12" ht="16.5">
      <c r="A48" s="127"/>
      <c r="J48" s="88"/>
      <c r="K48" s="88"/>
      <c r="L48" s="88"/>
    </row>
    <row r="49" spans="1:12">
      <c r="J49" s="88"/>
      <c r="K49" s="88"/>
      <c r="L49" s="88"/>
    </row>
    <row r="50" spans="1:12">
      <c r="J50" s="88"/>
      <c r="K50" s="88"/>
      <c r="L50" s="88"/>
    </row>
    <row r="51" spans="1:12">
      <c r="J51" s="88"/>
      <c r="K51" s="88"/>
      <c r="L51" s="88"/>
    </row>
    <row r="52" spans="1:12">
      <c r="A52" s="128"/>
      <c r="J52" s="88"/>
      <c r="K52" s="88"/>
      <c r="L52" s="88"/>
    </row>
    <row r="53" spans="1:12">
      <c r="J53" s="88"/>
      <c r="K53" s="88"/>
      <c r="L53" s="88"/>
    </row>
    <row r="54" spans="1:12">
      <c r="J54" s="88"/>
      <c r="K54" s="88"/>
      <c r="L54" s="88"/>
    </row>
  </sheetData>
  <mergeCells count="5">
    <mergeCell ref="A2:E2"/>
    <mergeCell ref="A36:I38"/>
    <mergeCell ref="A9:I9"/>
    <mergeCell ref="A23:E23"/>
    <mergeCell ref="A39:I39"/>
  </mergeCells>
  <phoneticPr fontId="49"/>
  <dataValidations count="3">
    <dataValidation type="list" allowBlank="1" showErrorMessage="1" error="一覧から選択してください。" sqref="A11:A20" xr:uid="{00000000-0002-0000-1800-000000000000}">
      <formula1>MenuList</formula1>
    </dataValidation>
    <dataValidation type="list" allowBlank="1" showErrorMessage="1" error="一覧から選択してください。" sqref="B7" xr:uid="{00000000-0002-0000-1800-000001000000}">
      <formula1>ServiceList</formula1>
    </dataValidation>
    <dataValidation type="list" allowBlank="1" showErrorMessage="1" error="一覧から選択してください。" sqref="A25:A34" xr:uid="{00000000-0002-0000-1800-000002000000}">
      <formula1>VisitTypeList</formula1>
    </dataValidation>
  </dataValidations>
  <pageMargins left="0.35433070866141736" right="0.35433070866141736" top="0.43307086614173229" bottom="0.43307086614173229" header="0.19685039370078741" footer="0.19685039370078741"/>
  <pageSetup paperSize="9" scale="7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27</vt:i4>
      </vt:variant>
    </vt:vector>
  </HeadingPairs>
  <TitlesOfParts>
    <vt:vector size="52" baseType="lpstr">
      <vt:lpstr>申請様式入力手順</vt:lpstr>
      <vt:lpstr>法人基本情報</vt:lpstr>
      <vt:lpstr>交付申請書(要綱第1号様式) </vt:lpstr>
      <vt:lpstr>暴力団排除に関する誓約書(様式第4号) </vt:lpstr>
      <vt:lpstr>振込口座登録記入票（様式第５号）</vt:lpstr>
      <vt:lpstr>法人申請総括表</vt:lpstr>
      <vt:lpstr>所要額調書(様式第2号)</vt:lpstr>
      <vt:lpstr>収支予算書（見込書）(様式第3号) </vt:lpstr>
      <vt:lpstr>事業所入力（原本）</vt:lpstr>
      <vt:lpstr>プルダウン用</vt:lpstr>
      <vt:lpstr>事業所計画（様式第1号の１）</vt:lpstr>
      <vt:lpstr>事業所計画（様式第1号の２） </vt:lpstr>
      <vt:lpstr>事業所計画（様式第1号の３）</vt:lpstr>
      <vt:lpstr>事業所計画（様式第1号の４）</vt:lpstr>
      <vt:lpstr>事業所計画（様式第1号の５）</vt:lpstr>
      <vt:lpstr>事業所計画（様式第1号の６）</vt:lpstr>
      <vt:lpstr>事業所計画（様式第1号の７）</vt:lpstr>
      <vt:lpstr>事業所計画（様式第1号の８）</vt:lpstr>
      <vt:lpstr>事業所計画（様式第1号の９）</vt:lpstr>
      <vt:lpstr>事業所計画（様式第1号の10）</vt:lpstr>
      <vt:lpstr>事業所計画（様式第1号の11）</vt:lpstr>
      <vt:lpstr>事業所計画（様式第1号の12）</vt:lpstr>
      <vt:lpstr>事業所計画（様式第1号の13）</vt:lpstr>
      <vt:lpstr>事業所計画（様式第1号の14）</vt:lpstr>
      <vt:lpstr>事業所計画（様式第1号の15）</vt:lpstr>
      <vt:lpstr>MenuList</vt:lpstr>
      <vt:lpstr>'事業所計画（様式第1号の１）'!Print_Area</vt:lpstr>
      <vt:lpstr>'事業所計画（様式第1号の10）'!Print_Area</vt:lpstr>
      <vt:lpstr>'事業所計画（様式第1号の11）'!Print_Area</vt:lpstr>
      <vt:lpstr>'事業所計画（様式第1号の12）'!Print_Area</vt:lpstr>
      <vt:lpstr>'事業所計画（様式第1号の13）'!Print_Area</vt:lpstr>
      <vt:lpstr>'事業所計画（様式第1号の14）'!Print_Area</vt:lpstr>
      <vt:lpstr>'事業所計画（様式第1号の15）'!Print_Area</vt:lpstr>
      <vt:lpstr>'事業所計画（様式第1号の２） '!Print_Area</vt:lpstr>
      <vt:lpstr>'事業所計画（様式第1号の３）'!Print_Area</vt:lpstr>
      <vt:lpstr>'事業所計画（様式第1号の４）'!Print_Area</vt:lpstr>
      <vt:lpstr>'事業所計画（様式第1号の５）'!Print_Area</vt:lpstr>
      <vt:lpstr>'事業所計画（様式第1号の６）'!Print_Area</vt:lpstr>
      <vt:lpstr>'事業所計画（様式第1号の７）'!Print_Area</vt:lpstr>
      <vt:lpstr>'事業所計画（様式第1号の８）'!Print_Area</vt:lpstr>
      <vt:lpstr>'事業所計画（様式第1号の９）'!Print_Area</vt:lpstr>
      <vt:lpstr>'事業所入力（原本）'!Print_Area</vt:lpstr>
      <vt:lpstr>'収支予算書（見込書）(様式第3号) '!Print_Area</vt:lpstr>
      <vt:lpstr>'所要額調書(様式第2号)'!Print_Area</vt:lpstr>
      <vt:lpstr>'振込口座登録記入票（様式第５号）'!Print_Area</vt:lpstr>
      <vt:lpstr>申請様式入力手順!Print_Area</vt:lpstr>
      <vt:lpstr>法人基本情報!Print_Area</vt:lpstr>
      <vt:lpstr>法人申請総括表!Print_Area</vt:lpstr>
      <vt:lpstr>'暴力団排除に関する誓約書(様式第4号) '!Print_Area</vt:lpstr>
      <vt:lpstr>ServiceList</vt:lpstr>
      <vt:lpstr>VisitTypeList</vt:lpstr>
      <vt:lpstr>同行訪問種類</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畑山 錬</dc:creator>
  <cp:keywords/>
  <dc:description/>
  <cp:lastModifiedBy>新潟県</cp:lastModifiedBy>
  <cp:revision>0</cp:revision>
  <cp:lastPrinted>2026-10-14T06:03:20Z</cp:lastPrinted>
  <dcterms:created xsi:type="dcterms:W3CDTF">2026-10-14T05:55:00Z</dcterms:created>
  <dcterms:modified xsi:type="dcterms:W3CDTF">2026-10-14T23:55:19Z</dcterms:modified>
  <cp:category/>
  <cp:contentStatus/>
</cp:coreProperties>
</file>