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C:\Users\n250068\Box\高齢福祉保健課\旧Kドライブ\06_介護人材確保係\41 地域のケアマネジメント提供体制確保支援事業\03 ★事業実施★\01 県要綱等作成\02 申請様式作成\01 作成作業（申請書を印刷するとき一回で収まるように調整）\03 実績報告\"/>
    </mc:Choice>
  </mc:AlternateContent>
  <xr:revisionPtr revIDLastSave="0" documentId="8_{B58CBA0C-D13A-46F3-A8F3-9B59C4A015A1}" xr6:coauthVersionLast="47" xr6:coauthVersionMax="47" xr10:uidLastSave="{00000000-0000-0000-0000-000000000000}"/>
  <bookViews>
    <workbookView xWindow="40942" yWindow="-98" windowWidth="28995" windowHeight="15675" xr2:uid="{00000000-000D-0000-FFFF-FFFF00000000}"/>
  </bookViews>
  <sheets>
    <sheet name="実績報告様式入力手順" sheetId="1" r:id="rId1"/>
    <sheet name="法人基本情報" sheetId="2" r:id="rId2"/>
    <sheet name="実績報告書（要綱第５号様式）" sheetId="3" r:id="rId3"/>
    <sheet name="法人実施内容報告総括表" sheetId="4" r:id="rId4"/>
    <sheet name="精算額調書（様式第7号）" sheetId="5" r:id="rId5"/>
    <sheet name="収支決算書（様式第８号）" sheetId="6" r:id="rId6"/>
    <sheet name="事業所入力（原本）" sheetId="7" state="hidden" r:id="rId7"/>
    <sheet name="プルダウン用" sheetId="8" state="hidden" r:id="rId8"/>
    <sheet name="事業所実施報告書（様式６号の1）" sheetId="9" r:id="rId9"/>
    <sheet name="事業所実施報告書（様式６号の2）" sheetId="10" r:id="rId10"/>
    <sheet name="事業所実施報告書（様式６号の3）" sheetId="11" r:id="rId11"/>
    <sheet name="事業所実施報告書（様式６号の4）" sheetId="12" r:id="rId12"/>
    <sheet name="事業所実施報告書（様式６号の5）" sheetId="13" r:id="rId13"/>
    <sheet name="事業所実施報告書（様式６号の6）" sheetId="14" r:id="rId14"/>
    <sheet name="事業所実施報告書（様式６号の7）" sheetId="15" r:id="rId15"/>
    <sheet name="事業所実施報告書（様式６号の8）" sheetId="16" r:id="rId16"/>
    <sheet name="事業所実施報告書（様式６号の9）" sheetId="17" r:id="rId17"/>
    <sheet name="事業所実施報告書（様式６号の10）" sheetId="18" r:id="rId18"/>
    <sheet name="事業所実施報告書（様式６号の11）" sheetId="19" r:id="rId19"/>
    <sheet name="事業所実施報告書（様式６号の12）" sheetId="20" r:id="rId20"/>
    <sheet name="事業所実施報告書（様式６号の13）" sheetId="21" r:id="rId21"/>
    <sheet name="事業所実施報告書（様式６号の14）" sheetId="22" r:id="rId22"/>
    <sheet name="事業所実施報告書（様式６号の15）" sheetId="23" r:id="rId23"/>
  </sheets>
  <definedNames>
    <definedName name="MenuList">プルダウン用!$A$1:$A$6</definedName>
    <definedName name="_xlnm.Print_Area" localSheetId="8">'事業所実施報告書（様式６号の1）'!$A$1:$M$44</definedName>
    <definedName name="_xlnm.Print_Area" localSheetId="17">'事業所実施報告書（様式６号の10）'!$A$1:$M$44</definedName>
    <definedName name="_xlnm.Print_Area" localSheetId="18">'事業所実施報告書（様式６号の11）'!$A$1:$M$44</definedName>
    <definedName name="_xlnm.Print_Area" localSheetId="19">'事業所実施報告書（様式６号の12）'!$A$1:$M$44</definedName>
    <definedName name="_xlnm.Print_Area" localSheetId="20">'事業所実施報告書（様式６号の13）'!$A$1:$M$44</definedName>
    <definedName name="_xlnm.Print_Area" localSheetId="21">'事業所実施報告書（様式６号の14）'!$A$1:$M$44</definedName>
    <definedName name="_xlnm.Print_Area" localSheetId="22">'事業所実施報告書（様式６号の15）'!$A$1:$M$44</definedName>
    <definedName name="_xlnm.Print_Area" localSheetId="9">'事業所実施報告書（様式６号の2）'!$A$1:$M$44</definedName>
    <definedName name="_xlnm.Print_Area" localSheetId="10">'事業所実施報告書（様式６号の3）'!$A$1:$M$44</definedName>
    <definedName name="_xlnm.Print_Area" localSheetId="11">'事業所実施報告書（様式６号の4）'!$A$1:$M$44</definedName>
    <definedName name="_xlnm.Print_Area" localSheetId="12">'事業所実施報告書（様式６号の5）'!$A$1:$M$44</definedName>
    <definedName name="_xlnm.Print_Area" localSheetId="13">'事業所実施報告書（様式６号の6）'!$A$1:$M$44</definedName>
    <definedName name="_xlnm.Print_Area" localSheetId="14">'事業所実施報告書（様式６号の7）'!$A$1:$M$44</definedName>
    <definedName name="_xlnm.Print_Area" localSheetId="15">'事業所実施報告書（様式６号の8）'!$A$1:$M$44</definedName>
    <definedName name="_xlnm.Print_Area" localSheetId="16">'事業所実施報告書（様式６号の9）'!$A$1:$M$44</definedName>
    <definedName name="_xlnm.Print_Area" localSheetId="6">'事業所入力（原本）'!$A$1:$I$53</definedName>
    <definedName name="_xlnm.Print_Area" localSheetId="2">'実績報告書（要綱第５号様式）'!$A$1:$AL$29</definedName>
    <definedName name="_xlnm.Print_Area" localSheetId="0">実績報告様式入力手順!$A$1:$E$29</definedName>
    <definedName name="_xlnm.Print_Area" localSheetId="5">'収支決算書（様式第８号）'!$A$1:$H$35</definedName>
    <definedName name="_xlnm.Print_Area" localSheetId="4">'精算額調書（様式第7号）'!$A$1:$G$15</definedName>
    <definedName name="_xlnm.Print_Area" localSheetId="1">法人基本情報!$A$1:$D$12</definedName>
    <definedName name="_xlnm.Print_Area" localSheetId="3">法人実施内容報告総括表!$A$1:$K$21</definedName>
    <definedName name="ServiceList">プルダウン用!$D$1:$D$15</definedName>
    <definedName name="VisitTypeList">プルダウン用!$C$1:$C$4</definedName>
    <definedName name="同行訪問種類">プルダウン用!$C$1:$C$4</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0" i="23" l="1"/>
  <c r="D34" i="23"/>
  <c r="D33" i="23"/>
  <c r="D32" i="23"/>
  <c r="D31" i="23"/>
  <c r="D30" i="23"/>
  <c r="D29" i="23"/>
  <c r="D28" i="23"/>
  <c r="D27" i="23"/>
  <c r="D26" i="23"/>
  <c r="D25" i="23"/>
  <c r="F21" i="23"/>
  <c r="J20" i="23"/>
  <c r="G20" i="23" s="1"/>
  <c r="I20" i="23"/>
  <c r="H20" i="23"/>
  <c r="J19" i="23"/>
  <c r="I19" i="23"/>
  <c r="H19" i="23"/>
  <c r="G19" i="23"/>
  <c r="J18" i="23"/>
  <c r="I18" i="23"/>
  <c r="H18" i="23"/>
  <c r="G18" i="23"/>
  <c r="J17" i="23"/>
  <c r="I17" i="23"/>
  <c r="H17" i="23"/>
  <c r="G17" i="23"/>
  <c r="J16" i="23"/>
  <c r="I16" i="23"/>
  <c r="H16" i="23"/>
  <c r="G16" i="23"/>
  <c r="J15" i="23"/>
  <c r="I15" i="23"/>
  <c r="H15" i="23"/>
  <c r="G15" i="23"/>
  <c r="J14" i="23"/>
  <c r="I14" i="23"/>
  <c r="H14" i="23"/>
  <c r="G14" i="23"/>
  <c r="J13" i="23"/>
  <c r="I13" i="23"/>
  <c r="H13" i="23"/>
  <c r="G13" i="23"/>
  <c r="J12" i="23"/>
  <c r="I12" i="23"/>
  <c r="H12" i="23"/>
  <c r="G12" i="23"/>
  <c r="J11" i="23"/>
  <c r="I11" i="23"/>
  <c r="I21" i="23" s="1"/>
  <c r="H11" i="23"/>
  <c r="H21" i="23" s="1"/>
  <c r="E40" i="23" s="1"/>
  <c r="G11" i="23"/>
  <c r="M9" i="23"/>
  <c r="L9" i="23"/>
  <c r="M8" i="23"/>
  <c r="L8" i="23"/>
  <c r="M7" i="23"/>
  <c r="L7" i="23"/>
  <c r="M6" i="23"/>
  <c r="L6" i="23"/>
  <c r="M5" i="23"/>
  <c r="L5" i="23"/>
  <c r="M4" i="23"/>
  <c r="L4" i="23"/>
  <c r="L3" i="23"/>
  <c r="G40" i="22"/>
  <c r="D34" i="22"/>
  <c r="D33" i="22"/>
  <c r="D32" i="22"/>
  <c r="D31" i="22"/>
  <c r="D30" i="22"/>
  <c r="D29" i="22"/>
  <c r="D28" i="22"/>
  <c r="D27" i="22"/>
  <c r="D26" i="22"/>
  <c r="D25" i="22"/>
  <c r="F21" i="22"/>
  <c r="J20" i="22"/>
  <c r="G20" i="22" s="1"/>
  <c r="I20" i="22"/>
  <c r="J19" i="22"/>
  <c r="H19" i="22" s="1"/>
  <c r="I19" i="22"/>
  <c r="G19" i="22"/>
  <c r="J18" i="22"/>
  <c r="H18" i="22" s="1"/>
  <c r="I18" i="22"/>
  <c r="J17" i="22"/>
  <c r="H17" i="22" s="1"/>
  <c r="I17" i="22"/>
  <c r="J16" i="22"/>
  <c r="H16" i="22" s="1"/>
  <c r="I16" i="22"/>
  <c r="J15" i="22"/>
  <c r="H15" i="22" s="1"/>
  <c r="I15" i="22"/>
  <c r="J14" i="22"/>
  <c r="H14" i="22" s="1"/>
  <c r="I14" i="22"/>
  <c r="J13" i="22"/>
  <c r="H13" i="22" s="1"/>
  <c r="I13" i="22"/>
  <c r="J12" i="22"/>
  <c r="H12" i="22" s="1"/>
  <c r="I12" i="22"/>
  <c r="J11" i="22"/>
  <c r="H11" i="22" s="1"/>
  <c r="I11" i="22"/>
  <c r="M9" i="22"/>
  <c r="L9" i="22"/>
  <c r="M8" i="22"/>
  <c r="L8" i="22"/>
  <c r="M7" i="22"/>
  <c r="L7" i="22"/>
  <c r="M6" i="22"/>
  <c r="L6" i="22"/>
  <c r="M5" i="22"/>
  <c r="L5" i="22"/>
  <c r="M4" i="22"/>
  <c r="L4" i="22"/>
  <c r="L3" i="22"/>
  <c r="G40" i="21"/>
  <c r="D34" i="21"/>
  <c r="D33" i="21"/>
  <c r="D32" i="21"/>
  <c r="D31" i="21"/>
  <c r="D30" i="21"/>
  <c r="D29" i="21"/>
  <c r="D28" i="21"/>
  <c r="D27" i="21"/>
  <c r="D26" i="21"/>
  <c r="D25" i="21"/>
  <c r="F21" i="21"/>
  <c r="J20" i="21"/>
  <c r="G20" i="21" s="1"/>
  <c r="I20" i="21"/>
  <c r="J19" i="21"/>
  <c r="H19" i="21" s="1"/>
  <c r="I19" i="21"/>
  <c r="J18" i="21"/>
  <c r="I18" i="21"/>
  <c r="H18" i="21"/>
  <c r="G18" i="21"/>
  <c r="J17" i="21"/>
  <c r="H17" i="21" s="1"/>
  <c r="I17" i="21"/>
  <c r="J16" i="21"/>
  <c r="H16" i="21" s="1"/>
  <c r="I16" i="21"/>
  <c r="J15" i="21"/>
  <c r="H15" i="21" s="1"/>
  <c r="I15" i="21"/>
  <c r="J14" i="21"/>
  <c r="G14" i="21" s="1"/>
  <c r="I14" i="21"/>
  <c r="H14" i="21"/>
  <c r="J13" i="21"/>
  <c r="H13" i="21" s="1"/>
  <c r="I13" i="21"/>
  <c r="J12" i="21"/>
  <c r="H12" i="21" s="1"/>
  <c r="I12" i="21"/>
  <c r="J11" i="21"/>
  <c r="H11" i="21" s="1"/>
  <c r="I11" i="21"/>
  <c r="M9" i="21"/>
  <c r="L9" i="21"/>
  <c r="M8" i="21"/>
  <c r="L8" i="21"/>
  <c r="M7" i="21"/>
  <c r="L7" i="21"/>
  <c r="M6" i="21"/>
  <c r="L6" i="21"/>
  <c r="M5" i="21"/>
  <c r="L5" i="21"/>
  <c r="M4" i="21"/>
  <c r="L4" i="21"/>
  <c r="L3" i="21"/>
  <c r="G40" i="20"/>
  <c r="D34" i="20"/>
  <c r="D33" i="20"/>
  <c r="D32" i="20"/>
  <c r="D31" i="20"/>
  <c r="D30" i="20"/>
  <c r="D29" i="20"/>
  <c r="D28" i="20"/>
  <c r="D27" i="20"/>
  <c r="D26" i="20"/>
  <c r="D25" i="20"/>
  <c r="F21" i="20"/>
  <c r="J20" i="20"/>
  <c r="I20" i="20"/>
  <c r="H20" i="20"/>
  <c r="G20" i="20"/>
  <c r="J19" i="20"/>
  <c r="H19" i="20" s="1"/>
  <c r="I19" i="20"/>
  <c r="J18" i="20"/>
  <c r="I18" i="20"/>
  <c r="H18" i="20"/>
  <c r="G18" i="20"/>
  <c r="J17" i="20"/>
  <c r="H17" i="20" s="1"/>
  <c r="I17" i="20"/>
  <c r="J16" i="20"/>
  <c r="G16" i="20" s="1"/>
  <c r="I16" i="20"/>
  <c r="J15" i="20"/>
  <c r="H15" i="20" s="1"/>
  <c r="I15" i="20"/>
  <c r="J14" i="20"/>
  <c r="H14" i="20" s="1"/>
  <c r="I14" i="20"/>
  <c r="G14" i="20"/>
  <c r="J13" i="20"/>
  <c r="H13" i="20" s="1"/>
  <c r="I13" i="20"/>
  <c r="J12" i="20"/>
  <c r="I12" i="20"/>
  <c r="H12" i="20"/>
  <c r="G12" i="20"/>
  <c r="J11" i="20"/>
  <c r="H11" i="20" s="1"/>
  <c r="I11" i="20"/>
  <c r="M9" i="20"/>
  <c r="L9" i="20"/>
  <c r="M8" i="20"/>
  <c r="L8" i="20"/>
  <c r="M7" i="20"/>
  <c r="L7" i="20"/>
  <c r="M6" i="20"/>
  <c r="L6" i="20"/>
  <c r="M5" i="20"/>
  <c r="L5" i="20"/>
  <c r="M4" i="20"/>
  <c r="L4" i="20"/>
  <c r="L3" i="20"/>
  <c r="G40" i="19"/>
  <c r="D34" i="19"/>
  <c r="D33" i="19"/>
  <c r="D32" i="19"/>
  <c r="D31" i="19"/>
  <c r="D30" i="19"/>
  <c r="D29" i="19"/>
  <c r="D28" i="19"/>
  <c r="D27" i="19"/>
  <c r="D26" i="19"/>
  <c r="D25" i="19"/>
  <c r="F21" i="19"/>
  <c r="J20" i="19"/>
  <c r="G20" i="19" s="1"/>
  <c r="I20" i="19"/>
  <c r="H20" i="19"/>
  <c r="J19" i="19"/>
  <c r="H19" i="19" s="1"/>
  <c r="I19" i="19"/>
  <c r="J18" i="19"/>
  <c r="H18" i="19" s="1"/>
  <c r="I18" i="19"/>
  <c r="J17" i="19"/>
  <c r="H17" i="19" s="1"/>
  <c r="I17" i="19"/>
  <c r="J16" i="19"/>
  <c r="G16" i="19" s="1"/>
  <c r="I16" i="19"/>
  <c r="H16" i="19"/>
  <c r="J15" i="19"/>
  <c r="H15" i="19" s="1"/>
  <c r="I15" i="19"/>
  <c r="J14" i="19"/>
  <c r="H14" i="19" s="1"/>
  <c r="I14" i="19"/>
  <c r="J13" i="19"/>
  <c r="H13" i="19" s="1"/>
  <c r="I13" i="19"/>
  <c r="J12" i="19"/>
  <c r="G12" i="19" s="1"/>
  <c r="I12" i="19"/>
  <c r="H12" i="19"/>
  <c r="J11" i="19"/>
  <c r="H11" i="19" s="1"/>
  <c r="I11" i="19"/>
  <c r="M9" i="19"/>
  <c r="L9" i="19"/>
  <c r="M8" i="19"/>
  <c r="L8" i="19"/>
  <c r="M7" i="19"/>
  <c r="L7" i="19"/>
  <c r="M6" i="19"/>
  <c r="L6" i="19"/>
  <c r="M5" i="19"/>
  <c r="L5" i="19"/>
  <c r="M4" i="19"/>
  <c r="L4" i="19"/>
  <c r="L3" i="19"/>
  <c r="G40" i="18"/>
  <c r="D34" i="18"/>
  <c r="D33" i="18"/>
  <c r="D32" i="18"/>
  <c r="D31" i="18"/>
  <c r="D30" i="18"/>
  <c r="D29" i="18"/>
  <c r="D28" i="18"/>
  <c r="D27" i="18"/>
  <c r="D26" i="18"/>
  <c r="D25" i="18"/>
  <c r="F21" i="18"/>
  <c r="J20" i="18"/>
  <c r="H20" i="18" s="1"/>
  <c r="I20" i="18"/>
  <c r="G20" i="18"/>
  <c r="J19" i="18"/>
  <c r="G19" i="18" s="1"/>
  <c r="I19" i="18"/>
  <c r="J18" i="18"/>
  <c r="I18" i="18"/>
  <c r="H18" i="18"/>
  <c r="G18" i="18"/>
  <c r="J17" i="18"/>
  <c r="G17" i="18" s="1"/>
  <c r="I17" i="18"/>
  <c r="J16" i="18"/>
  <c r="H16" i="18" s="1"/>
  <c r="I16" i="18"/>
  <c r="G16" i="18"/>
  <c r="J15" i="18"/>
  <c r="G15" i="18" s="1"/>
  <c r="I15" i="18"/>
  <c r="J14" i="18"/>
  <c r="H14" i="18" s="1"/>
  <c r="I14" i="18"/>
  <c r="J13" i="18"/>
  <c r="G13" i="18" s="1"/>
  <c r="I13" i="18"/>
  <c r="J12" i="18"/>
  <c r="H12" i="18" s="1"/>
  <c r="I12" i="18"/>
  <c r="G12" i="18"/>
  <c r="J11" i="18"/>
  <c r="G11" i="18" s="1"/>
  <c r="I11" i="18"/>
  <c r="M9" i="18"/>
  <c r="L9" i="18"/>
  <c r="M8" i="18"/>
  <c r="L8" i="18"/>
  <c r="M7" i="18"/>
  <c r="L7" i="18"/>
  <c r="M6" i="18"/>
  <c r="L6" i="18"/>
  <c r="M5" i="18"/>
  <c r="L5" i="18"/>
  <c r="M4" i="18"/>
  <c r="L4" i="18"/>
  <c r="L3" i="18"/>
  <c r="G40" i="17"/>
  <c r="D34" i="17"/>
  <c r="D33" i="17"/>
  <c r="D32" i="17"/>
  <c r="D31" i="17"/>
  <c r="D30" i="17"/>
  <c r="D29" i="17"/>
  <c r="D28" i="17"/>
  <c r="D27" i="17"/>
  <c r="D26" i="17"/>
  <c r="D25" i="17"/>
  <c r="F21" i="17"/>
  <c r="J20" i="17"/>
  <c r="H20" i="17" s="1"/>
  <c r="I20" i="17"/>
  <c r="J19" i="17"/>
  <c r="H19" i="17" s="1"/>
  <c r="I19" i="17"/>
  <c r="J18" i="17"/>
  <c r="H18" i="17" s="1"/>
  <c r="I18" i="17"/>
  <c r="J17" i="17"/>
  <c r="H17" i="17" s="1"/>
  <c r="I17" i="17"/>
  <c r="J16" i="17"/>
  <c r="H16" i="17" s="1"/>
  <c r="I16" i="17"/>
  <c r="J15" i="17"/>
  <c r="H15" i="17" s="1"/>
  <c r="I15" i="17"/>
  <c r="J14" i="17"/>
  <c r="H14" i="17" s="1"/>
  <c r="I14" i="17"/>
  <c r="J13" i="17"/>
  <c r="H13" i="17" s="1"/>
  <c r="I13" i="17"/>
  <c r="J12" i="17"/>
  <c r="H12" i="17" s="1"/>
  <c r="I12" i="17"/>
  <c r="J11" i="17"/>
  <c r="H11" i="17" s="1"/>
  <c r="I11" i="17"/>
  <c r="M9" i="17"/>
  <c r="L9" i="17"/>
  <c r="M8" i="17"/>
  <c r="L8" i="17"/>
  <c r="M7" i="17"/>
  <c r="H14" i="4" s="1"/>
  <c r="L7" i="17"/>
  <c r="M6" i="17"/>
  <c r="L6" i="17"/>
  <c r="M5" i="17"/>
  <c r="L5" i="17"/>
  <c r="M4" i="17"/>
  <c r="L4" i="17"/>
  <c r="L3" i="17"/>
  <c r="G40" i="16"/>
  <c r="D34" i="16"/>
  <c r="D33" i="16"/>
  <c r="D32" i="16"/>
  <c r="D31" i="16"/>
  <c r="D30" i="16"/>
  <c r="D29" i="16"/>
  <c r="D28" i="16"/>
  <c r="D27" i="16"/>
  <c r="D26" i="16"/>
  <c r="D25" i="16"/>
  <c r="F21" i="16"/>
  <c r="J20" i="16"/>
  <c r="H20" i="16" s="1"/>
  <c r="I20" i="16"/>
  <c r="J19" i="16"/>
  <c r="H19" i="16" s="1"/>
  <c r="I19" i="16"/>
  <c r="G19" i="16"/>
  <c r="J18" i="16"/>
  <c r="H18" i="16" s="1"/>
  <c r="I18" i="16"/>
  <c r="J17" i="16"/>
  <c r="H17" i="16" s="1"/>
  <c r="I17" i="16"/>
  <c r="J16" i="16"/>
  <c r="H16" i="16" s="1"/>
  <c r="I16" i="16"/>
  <c r="J15" i="16"/>
  <c r="H15" i="16" s="1"/>
  <c r="I15" i="16"/>
  <c r="G15" i="16"/>
  <c r="J14" i="16"/>
  <c r="H14" i="16" s="1"/>
  <c r="I14" i="16"/>
  <c r="J13" i="16"/>
  <c r="H13" i="16" s="1"/>
  <c r="I13" i="16"/>
  <c r="G13" i="16"/>
  <c r="J12" i="16"/>
  <c r="H12" i="16" s="1"/>
  <c r="I12" i="16"/>
  <c r="J11" i="16"/>
  <c r="H11" i="16" s="1"/>
  <c r="H21" i="16" s="1"/>
  <c r="E40" i="16" s="1"/>
  <c r="I11" i="16"/>
  <c r="M9" i="16"/>
  <c r="L9" i="16"/>
  <c r="M8" i="16"/>
  <c r="I13" i="4" s="1"/>
  <c r="L8" i="16"/>
  <c r="M7" i="16"/>
  <c r="L7" i="16"/>
  <c r="M6" i="16"/>
  <c r="L6" i="16"/>
  <c r="M5" i="16"/>
  <c r="L5" i="16"/>
  <c r="M4" i="16"/>
  <c r="D13" i="4" s="1"/>
  <c r="L4" i="16"/>
  <c r="L3" i="16"/>
  <c r="G40" i="15"/>
  <c r="D34" i="15"/>
  <c r="D33" i="15"/>
  <c r="D32" i="15"/>
  <c r="D31" i="15"/>
  <c r="D30" i="15"/>
  <c r="D29" i="15"/>
  <c r="D28" i="15"/>
  <c r="D27" i="15"/>
  <c r="D26" i="15"/>
  <c r="D25" i="15"/>
  <c r="F21" i="15"/>
  <c r="J20" i="15"/>
  <c r="H20" i="15" s="1"/>
  <c r="I20" i="15"/>
  <c r="J19" i="15"/>
  <c r="I19" i="15"/>
  <c r="H19" i="15"/>
  <c r="G19" i="15"/>
  <c r="J18" i="15"/>
  <c r="H18" i="15" s="1"/>
  <c r="I18" i="15"/>
  <c r="J17" i="15"/>
  <c r="G17" i="15" s="1"/>
  <c r="I17" i="15"/>
  <c r="J16" i="15"/>
  <c r="H16" i="15" s="1"/>
  <c r="I16" i="15"/>
  <c r="J15" i="15"/>
  <c r="I15" i="15"/>
  <c r="H15" i="15"/>
  <c r="G15" i="15"/>
  <c r="J14" i="15"/>
  <c r="H14" i="15" s="1"/>
  <c r="I14" i="15"/>
  <c r="J13" i="15"/>
  <c r="H13" i="15" s="1"/>
  <c r="I13" i="15"/>
  <c r="J12" i="15"/>
  <c r="H12" i="15" s="1"/>
  <c r="I12" i="15"/>
  <c r="J11" i="15"/>
  <c r="I11" i="15"/>
  <c r="H11" i="15"/>
  <c r="G11" i="15"/>
  <c r="M9" i="15"/>
  <c r="L9" i="15"/>
  <c r="M8" i="15"/>
  <c r="L8" i="15"/>
  <c r="M7" i="15"/>
  <c r="L7" i="15"/>
  <c r="M6" i="15"/>
  <c r="L6" i="15"/>
  <c r="M5" i="15"/>
  <c r="L5" i="15"/>
  <c r="M4" i="15"/>
  <c r="L4" i="15"/>
  <c r="L3" i="15"/>
  <c r="G40" i="14"/>
  <c r="D34" i="14"/>
  <c r="D33" i="14"/>
  <c r="D32" i="14"/>
  <c r="D31" i="14"/>
  <c r="D30" i="14"/>
  <c r="D29" i="14"/>
  <c r="D28" i="14"/>
  <c r="D27" i="14"/>
  <c r="D26" i="14"/>
  <c r="D25" i="14"/>
  <c r="F21" i="14"/>
  <c r="J20" i="14"/>
  <c r="G20" i="14" s="1"/>
  <c r="I20" i="14"/>
  <c r="J19" i="14"/>
  <c r="H19" i="14" s="1"/>
  <c r="I19" i="14"/>
  <c r="J18" i="14"/>
  <c r="G18" i="14" s="1"/>
  <c r="I18" i="14"/>
  <c r="J17" i="14"/>
  <c r="H17" i="14" s="1"/>
  <c r="I17" i="14"/>
  <c r="J16" i="14"/>
  <c r="G16" i="14" s="1"/>
  <c r="I16" i="14"/>
  <c r="J15" i="14"/>
  <c r="H15" i="14" s="1"/>
  <c r="I15" i="14"/>
  <c r="J14" i="14"/>
  <c r="G14" i="14" s="1"/>
  <c r="I14" i="14"/>
  <c r="J13" i="14"/>
  <c r="H13" i="14" s="1"/>
  <c r="I13" i="14"/>
  <c r="J12" i="14"/>
  <c r="G12" i="14" s="1"/>
  <c r="I12" i="14"/>
  <c r="J11" i="14"/>
  <c r="H11" i="14" s="1"/>
  <c r="I11" i="14"/>
  <c r="M9" i="14"/>
  <c r="L9" i="14"/>
  <c r="M8" i="14"/>
  <c r="I11" i="4" s="1"/>
  <c r="L8" i="14"/>
  <c r="M7" i="14"/>
  <c r="L7" i="14"/>
  <c r="M6" i="14"/>
  <c r="F11" i="4" s="1"/>
  <c r="L6" i="14"/>
  <c r="M5" i="14"/>
  <c r="L5" i="14"/>
  <c r="M4" i="14"/>
  <c r="L4" i="14"/>
  <c r="L3" i="14"/>
  <c r="G40" i="13"/>
  <c r="D34" i="13"/>
  <c r="D33" i="13"/>
  <c r="D32" i="13"/>
  <c r="D31" i="13"/>
  <c r="D30" i="13"/>
  <c r="D29" i="13"/>
  <c r="D28" i="13"/>
  <c r="D27" i="13"/>
  <c r="D26" i="13"/>
  <c r="D25" i="13"/>
  <c r="F21" i="13"/>
  <c r="J20" i="13"/>
  <c r="H20" i="13" s="1"/>
  <c r="I20" i="13"/>
  <c r="J19" i="13"/>
  <c r="H19" i="13" s="1"/>
  <c r="I19" i="13"/>
  <c r="J18" i="13"/>
  <c r="H18" i="13" s="1"/>
  <c r="I18" i="13"/>
  <c r="J17" i="13"/>
  <c r="H17" i="13" s="1"/>
  <c r="I17" i="13"/>
  <c r="J16" i="13"/>
  <c r="H16" i="13" s="1"/>
  <c r="I16" i="13"/>
  <c r="G16" i="13"/>
  <c r="J15" i="13"/>
  <c r="H15" i="13" s="1"/>
  <c r="I15" i="13"/>
  <c r="J14" i="13"/>
  <c r="H14" i="13" s="1"/>
  <c r="I14" i="13"/>
  <c r="G14" i="13"/>
  <c r="J13" i="13"/>
  <c r="H13" i="13" s="1"/>
  <c r="I13" i="13"/>
  <c r="J12" i="13"/>
  <c r="H12" i="13" s="1"/>
  <c r="I12" i="13"/>
  <c r="J11" i="13"/>
  <c r="H11" i="13" s="1"/>
  <c r="I11" i="13"/>
  <c r="M9" i="13"/>
  <c r="J10" i="4" s="1"/>
  <c r="L9" i="13"/>
  <c r="M8" i="13"/>
  <c r="L8" i="13"/>
  <c r="M7" i="13"/>
  <c r="H10" i="4" s="1"/>
  <c r="L7" i="13"/>
  <c r="M6" i="13"/>
  <c r="L6" i="13"/>
  <c r="M5" i="13"/>
  <c r="E10" i="4" s="1"/>
  <c r="L5" i="13"/>
  <c r="M4" i="13"/>
  <c r="L4" i="13"/>
  <c r="L3" i="13"/>
  <c r="G40" i="12"/>
  <c r="D34" i="12"/>
  <c r="D33" i="12"/>
  <c r="D32" i="12"/>
  <c r="D31" i="12"/>
  <c r="D30" i="12"/>
  <c r="D29" i="12"/>
  <c r="D28" i="12"/>
  <c r="D27" i="12"/>
  <c r="D26" i="12"/>
  <c r="D25" i="12"/>
  <c r="F21" i="12"/>
  <c r="J20" i="12"/>
  <c r="I20" i="12"/>
  <c r="H20" i="12"/>
  <c r="G20" i="12"/>
  <c r="J19" i="12"/>
  <c r="H19" i="12" s="1"/>
  <c r="I19" i="12"/>
  <c r="J18" i="12"/>
  <c r="H18" i="12" s="1"/>
  <c r="I18" i="12"/>
  <c r="J17" i="12"/>
  <c r="H17" i="12" s="1"/>
  <c r="I17" i="12"/>
  <c r="J16" i="12"/>
  <c r="I16" i="12"/>
  <c r="H16" i="12"/>
  <c r="G16" i="12"/>
  <c r="J15" i="12"/>
  <c r="H15" i="12" s="1"/>
  <c r="I15" i="12"/>
  <c r="J14" i="12"/>
  <c r="G14" i="12" s="1"/>
  <c r="I14" i="12"/>
  <c r="J13" i="12"/>
  <c r="H13" i="12" s="1"/>
  <c r="I13" i="12"/>
  <c r="J12" i="12"/>
  <c r="I12" i="12"/>
  <c r="H12" i="12"/>
  <c r="G12" i="12"/>
  <c r="J11" i="12"/>
  <c r="H11" i="12" s="1"/>
  <c r="I11" i="12"/>
  <c r="M9" i="12"/>
  <c r="J9" i="4" s="1"/>
  <c r="L9" i="12"/>
  <c r="M8" i="12"/>
  <c r="L8" i="12"/>
  <c r="M7" i="12"/>
  <c r="L7" i="12"/>
  <c r="M6" i="12"/>
  <c r="L6" i="12"/>
  <c r="M5" i="12"/>
  <c r="E9" i="4" s="1"/>
  <c r="L5" i="12"/>
  <c r="M4" i="12"/>
  <c r="D9" i="4" s="1"/>
  <c r="L4" i="12"/>
  <c r="L3" i="12"/>
  <c r="G40" i="10"/>
  <c r="D34" i="10"/>
  <c r="D33" i="10"/>
  <c r="D32" i="10"/>
  <c r="D31" i="10"/>
  <c r="D30" i="10"/>
  <c r="D29" i="10"/>
  <c r="D28" i="10"/>
  <c r="D27" i="10"/>
  <c r="D26" i="10"/>
  <c r="D25" i="10"/>
  <c r="F21" i="10"/>
  <c r="J20" i="10"/>
  <c r="G20" i="10" s="1"/>
  <c r="I20" i="10"/>
  <c r="J19" i="10"/>
  <c r="H19" i="10" s="1"/>
  <c r="I19" i="10"/>
  <c r="J18" i="10"/>
  <c r="I18" i="10"/>
  <c r="H18" i="10"/>
  <c r="G18" i="10"/>
  <c r="J17" i="10"/>
  <c r="H17" i="10" s="1"/>
  <c r="I17" i="10"/>
  <c r="J16" i="10"/>
  <c r="H16" i="10" s="1"/>
  <c r="I16" i="10"/>
  <c r="J15" i="10"/>
  <c r="H15" i="10" s="1"/>
  <c r="I15" i="10"/>
  <c r="J14" i="10"/>
  <c r="G14" i="10" s="1"/>
  <c r="I14" i="10"/>
  <c r="H14" i="10"/>
  <c r="J13" i="10"/>
  <c r="H13" i="10" s="1"/>
  <c r="I13" i="10"/>
  <c r="J12" i="10"/>
  <c r="H12" i="10" s="1"/>
  <c r="I12" i="10"/>
  <c r="J11" i="10"/>
  <c r="H11" i="10" s="1"/>
  <c r="I11" i="10"/>
  <c r="M9" i="10"/>
  <c r="L9" i="10"/>
  <c r="M8" i="10"/>
  <c r="L8" i="10"/>
  <c r="M7" i="10"/>
  <c r="L7" i="10"/>
  <c r="M6" i="10"/>
  <c r="F7" i="4" s="1"/>
  <c r="L6" i="10"/>
  <c r="M5" i="10"/>
  <c r="L5" i="10"/>
  <c r="M4" i="10"/>
  <c r="D7" i="4" s="1"/>
  <c r="L4" i="10"/>
  <c r="L3" i="10"/>
  <c r="G40" i="9"/>
  <c r="D34" i="9"/>
  <c r="D33" i="9"/>
  <c r="D32" i="9"/>
  <c r="D31" i="9"/>
  <c r="D30" i="9"/>
  <c r="D29" i="9"/>
  <c r="D28" i="9"/>
  <c r="D27" i="9"/>
  <c r="D26" i="9"/>
  <c r="D25" i="9"/>
  <c r="F21" i="9"/>
  <c r="J20" i="9"/>
  <c r="H20" i="9" s="1"/>
  <c r="I20" i="9"/>
  <c r="J19" i="9"/>
  <c r="G19" i="9" s="1"/>
  <c r="I19" i="9"/>
  <c r="J18" i="9"/>
  <c r="H18" i="9" s="1"/>
  <c r="I18" i="9"/>
  <c r="J17" i="9"/>
  <c r="G17" i="9" s="1"/>
  <c r="I17" i="9"/>
  <c r="J16" i="9"/>
  <c r="H16" i="9" s="1"/>
  <c r="I16" i="9"/>
  <c r="J15" i="9"/>
  <c r="G15" i="9" s="1"/>
  <c r="I15" i="9"/>
  <c r="J14" i="9"/>
  <c r="H14" i="9" s="1"/>
  <c r="I14" i="9"/>
  <c r="J13" i="9"/>
  <c r="G13" i="9" s="1"/>
  <c r="I13" i="9"/>
  <c r="J12" i="9"/>
  <c r="H12" i="9" s="1"/>
  <c r="I12" i="9"/>
  <c r="J11" i="9"/>
  <c r="G11" i="9" s="1"/>
  <c r="I11" i="9"/>
  <c r="M9" i="9"/>
  <c r="J6" i="4" s="1"/>
  <c r="L9" i="9"/>
  <c r="M8" i="9"/>
  <c r="L8" i="9"/>
  <c r="M7" i="9"/>
  <c r="L7" i="9"/>
  <c r="M6" i="9"/>
  <c r="L6" i="9"/>
  <c r="M5" i="9"/>
  <c r="E6" i="4" s="1"/>
  <c r="L5" i="9"/>
  <c r="M4" i="9"/>
  <c r="D6" i="4" s="1"/>
  <c r="L4" i="9"/>
  <c r="L3" i="9"/>
  <c r="G42" i="7"/>
  <c r="D35" i="7"/>
  <c r="D34" i="7"/>
  <c r="D33" i="7"/>
  <c r="D32" i="7"/>
  <c r="D31" i="7"/>
  <c r="D30" i="7"/>
  <c r="D29" i="7"/>
  <c r="D28" i="7"/>
  <c r="D27" i="7"/>
  <c r="D26" i="7"/>
  <c r="F20" i="7"/>
  <c r="J19" i="7"/>
  <c r="H19" i="7" s="1"/>
  <c r="I19" i="7"/>
  <c r="J18" i="7"/>
  <c r="I18" i="7"/>
  <c r="H18" i="7"/>
  <c r="G18" i="7"/>
  <c r="J17" i="7"/>
  <c r="H17" i="7" s="1"/>
  <c r="I17" i="7"/>
  <c r="J16" i="7"/>
  <c r="H16" i="7" s="1"/>
  <c r="I16" i="7"/>
  <c r="J15" i="7"/>
  <c r="H15" i="7" s="1"/>
  <c r="I15" i="7"/>
  <c r="J14" i="7"/>
  <c r="G14" i="7" s="1"/>
  <c r="I14" i="7" s="1"/>
  <c r="J13" i="7"/>
  <c r="G13" i="7" s="1"/>
  <c r="I13" i="7" s="1"/>
  <c r="J12" i="7"/>
  <c r="G12" i="7" s="1"/>
  <c r="I12" i="7" s="1"/>
  <c r="J11" i="7"/>
  <c r="G11" i="7" s="1"/>
  <c r="I11" i="7" s="1"/>
  <c r="J10" i="7"/>
  <c r="G10" i="7" s="1"/>
  <c r="B3" i="7"/>
  <c r="E34" i="6"/>
  <c r="E32" i="6"/>
  <c r="G30" i="6"/>
  <c r="E27" i="6"/>
  <c r="C13" i="5"/>
  <c r="J20" i="4"/>
  <c r="I20" i="4"/>
  <c r="H20" i="4"/>
  <c r="F20" i="4"/>
  <c r="E20" i="4"/>
  <c r="D20" i="4"/>
  <c r="C20" i="4"/>
  <c r="B20" i="4"/>
  <c r="J19" i="4"/>
  <c r="I19" i="4"/>
  <c r="H19" i="4"/>
  <c r="F19" i="4"/>
  <c r="E19" i="4"/>
  <c r="D19" i="4"/>
  <c r="C19" i="4"/>
  <c r="B19" i="4"/>
  <c r="J18" i="4"/>
  <c r="I18" i="4"/>
  <c r="H18" i="4"/>
  <c r="F18" i="4"/>
  <c r="E18" i="4"/>
  <c r="D18" i="4"/>
  <c r="C18" i="4"/>
  <c r="B18" i="4"/>
  <c r="J17" i="4"/>
  <c r="I17" i="4"/>
  <c r="H17" i="4"/>
  <c r="F17" i="4"/>
  <c r="E17" i="4"/>
  <c r="D17" i="4"/>
  <c r="C17" i="4"/>
  <c r="B17" i="4"/>
  <c r="J16" i="4"/>
  <c r="I16" i="4"/>
  <c r="H16" i="4"/>
  <c r="F16" i="4"/>
  <c r="E16" i="4"/>
  <c r="D16" i="4"/>
  <c r="C16" i="4"/>
  <c r="B16" i="4"/>
  <c r="J15" i="4"/>
  <c r="I15" i="4"/>
  <c r="H15" i="4"/>
  <c r="F15" i="4"/>
  <c r="E15" i="4"/>
  <c r="D15" i="4"/>
  <c r="C15" i="4"/>
  <c r="B15" i="4"/>
  <c r="J14" i="4"/>
  <c r="I14" i="4"/>
  <c r="F14" i="4"/>
  <c r="E14" i="4"/>
  <c r="D14" i="4"/>
  <c r="C14" i="4"/>
  <c r="B14" i="4"/>
  <c r="J13" i="4"/>
  <c r="H13" i="4"/>
  <c r="F13" i="4"/>
  <c r="E13" i="4"/>
  <c r="C13" i="4"/>
  <c r="B13" i="4"/>
  <c r="J12" i="4"/>
  <c r="I12" i="4"/>
  <c r="H12" i="4"/>
  <c r="F12" i="4"/>
  <c r="E12" i="4"/>
  <c r="D12" i="4"/>
  <c r="C12" i="4"/>
  <c r="B12" i="4"/>
  <c r="J11" i="4"/>
  <c r="H11" i="4"/>
  <c r="E11" i="4"/>
  <c r="D11" i="4"/>
  <c r="C11" i="4"/>
  <c r="B11" i="4"/>
  <c r="I10" i="4"/>
  <c r="F10" i="4"/>
  <c r="D10" i="4"/>
  <c r="C10" i="4"/>
  <c r="B10" i="4"/>
  <c r="I9" i="4"/>
  <c r="H9" i="4"/>
  <c r="F9" i="4"/>
  <c r="C9" i="4"/>
  <c r="B9" i="4"/>
  <c r="C8" i="4"/>
  <c r="B8" i="4"/>
  <c r="J7" i="4"/>
  <c r="I7" i="4"/>
  <c r="H7" i="4"/>
  <c r="E7" i="4"/>
  <c r="C7" i="4"/>
  <c r="B7" i="4"/>
  <c r="I6" i="4"/>
  <c r="H6" i="4"/>
  <c r="F6" i="4"/>
  <c r="C6" i="4"/>
  <c r="B6" i="4"/>
  <c r="AB10" i="3"/>
  <c r="W9" i="3"/>
  <c r="W8" i="3"/>
  <c r="AG4" i="3"/>
  <c r="AE4" i="3"/>
  <c r="AC4" i="3"/>
  <c r="G40" i="11"/>
  <c r="D34" i="11"/>
  <c r="D33" i="11"/>
  <c r="D32" i="11"/>
  <c r="D31" i="11"/>
  <c r="D30" i="11"/>
  <c r="D29" i="11"/>
  <c r="D28" i="11"/>
  <c r="D27" i="11"/>
  <c r="D26" i="11"/>
  <c r="D25" i="11"/>
  <c r="F21" i="11"/>
  <c r="J20" i="11"/>
  <c r="H20" i="11" s="1"/>
  <c r="I20" i="11"/>
  <c r="J19" i="11"/>
  <c r="H19" i="11" s="1"/>
  <c r="I19" i="11"/>
  <c r="J18" i="11"/>
  <c r="H18" i="11" s="1"/>
  <c r="I18" i="11"/>
  <c r="J17" i="11"/>
  <c r="I17" i="11"/>
  <c r="H17" i="11"/>
  <c r="G17" i="11"/>
  <c r="J16" i="11"/>
  <c r="H16" i="11" s="1"/>
  <c r="I16" i="11"/>
  <c r="J15" i="11"/>
  <c r="G15" i="11" s="1"/>
  <c r="I15" i="11"/>
  <c r="J14" i="11"/>
  <c r="H14" i="11" s="1"/>
  <c r="I14" i="11"/>
  <c r="J13" i="11"/>
  <c r="I13" i="11"/>
  <c r="H13" i="11"/>
  <c r="G13" i="11"/>
  <c r="J12" i="11"/>
  <c r="H12" i="11" s="1"/>
  <c r="I12" i="11"/>
  <c r="J11" i="11"/>
  <c r="H11" i="11" s="1"/>
  <c r="I11" i="11"/>
  <c r="M9" i="11"/>
  <c r="L9" i="11"/>
  <c r="M8" i="11"/>
  <c r="L8" i="11"/>
  <c r="M7" i="11"/>
  <c r="L7" i="11"/>
  <c r="M6" i="11"/>
  <c r="L6" i="11"/>
  <c r="M5" i="11"/>
  <c r="L5" i="11"/>
  <c r="M4" i="11"/>
  <c r="L4" i="11"/>
  <c r="L3" i="11"/>
  <c r="I21" i="11" l="1"/>
  <c r="G16" i="7"/>
  <c r="H15" i="11"/>
  <c r="H14" i="12"/>
  <c r="G12" i="13"/>
  <c r="I21" i="14"/>
  <c r="H17" i="15"/>
  <c r="H16" i="20"/>
  <c r="H21" i="21"/>
  <c r="E40" i="21" s="1"/>
  <c r="G12" i="10"/>
  <c r="G14" i="19"/>
  <c r="G12" i="21"/>
  <c r="H20" i="21"/>
  <c r="G12" i="22"/>
  <c r="G14" i="22"/>
  <c r="G16" i="22"/>
  <c r="G18" i="22"/>
  <c r="B8" i="5"/>
  <c r="D8" i="5" s="1"/>
  <c r="E8" i="5" s="1"/>
  <c r="G11" i="11"/>
  <c r="G19" i="11"/>
  <c r="H20" i="10"/>
  <c r="G18" i="12"/>
  <c r="G13" i="15"/>
  <c r="G21" i="15" s="1"/>
  <c r="G17" i="16"/>
  <c r="G14" i="18"/>
  <c r="G21" i="18" s="1"/>
  <c r="H21" i="10"/>
  <c r="E40" i="10" s="1"/>
  <c r="G20" i="13"/>
  <c r="G11" i="16"/>
  <c r="G21" i="23"/>
  <c r="G18" i="19"/>
  <c r="G16" i="21"/>
  <c r="G11" i="22"/>
  <c r="G13" i="22"/>
  <c r="G15" i="22"/>
  <c r="G17" i="22"/>
  <c r="B10" i="5"/>
  <c r="D10" i="5" s="1"/>
  <c r="E10" i="5" s="1"/>
  <c r="G16" i="10"/>
  <c r="I21" i="13"/>
  <c r="I21" i="12"/>
  <c r="G18" i="13"/>
  <c r="H21" i="12"/>
  <c r="E40" i="12" s="1"/>
  <c r="H21" i="20"/>
  <c r="E40" i="20" s="1"/>
  <c r="H21" i="19"/>
  <c r="E40" i="19" s="1"/>
  <c r="H21" i="13"/>
  <c r="E40" i="13" s="1"/>
  <c r="H21" i="17"/>
  <c r="E40" i="17" s="1"/>
  <c r="H11" i="9"/>
  <c r="H13" i="9"/>
  <c r="H15" i="9"/>
  <c r="H17" i="9"/>
  <c r="H19" i="9"/>
  <c r="G11" i="10"/>
  <c r="G13" i="10"/>
  <c r="G15" i="10"/>
  <c r="G17" i="10"/>
  <c r="G19" i="10"/>
  <c r="H12" i="14"/>
  <c r="H21" i="14" s="1"/>
  <c r="E40" i="14" s="1"/>
  <c r="H14" i="14"/>
  <c r="H16" i="14"/>
  <c r="H18" i="14"/>
  <c r="H20" i="14"/>
  <c r="G12" i="15"/>
  <c r="G14" i="15"/>
  <c r="G16" i="15"/>
  <c r="G18" i="15"/>
  <c r="G20" i="15"/>
  <c r="I21" i="17"/>
  <c r="H11" i="18"/>
  <c r="H13" i="18"/>
  <c r="H15" i="18"/>
  <c r="H17" i="18"/>
  <c r="H19" i="18"/>
  <c r="G11" i="19"/>
  <c r="G13" i="19"/>
  <c r="G15" i="19"/>
  <c r="G17" i="19"/>
  <c r="G19" i="19"/>
  <c r="H20" i="22"/>
  <c r="H21" i="22" s="1"/>
  <c r="E40" i="22" s="1"/>
  <c r="H21" i="11"/>
  <c r="E40" i="11" s="1"/>
  <c r="I21" i="9"/>
  <c r="G11" i="12"/>
  <c r="G13" i="12"/>
  <c r="G15" i="12"/>
  <c r="G17" i="12"/>
  <c r="G19" i="12"/>
  <c r="G12" i="16"/>
  <c r="G14" i="16"/>
  <c r="G16" i="16"/>
  <c r="G18" i="16"/>
  <c r="G20" i="16"/>
  <c r="I21" i="18"/>
  <c r="G11" i="20"/>
  <c r="G13" i="20"/>
  <c r="G15" i="20"/>
  <c r="G17" i="20"/>
  <c r="G19" i="20"/>
  <c r="B6" i="5"/>
  <c r="B11" i="5"/>
  <c r="D11" i="5" s="1"/>
  <c r="E11" i="5" s="1"/>
  <c r="G12" i="11"/>
  <c r="G14" i="11"/>
  <c r="G16" i="11"/>
  <c r="G18" i="11"/>
  <c r="G20" i="11"/>
  <c r="G15" i="7"/>
  <c r="G17" i="7"/>
  <c r="G19" i="7"/>
  <c r="I21" i="10"/>
  <c r="G11" i="13"/>
  <c r="G13" i="13"/>
  <c r="G15" i="13"/>
  <c r="G17" i="13"/>
  <c r="G19" i="13"/>
  <c r="G12" i="17"/>
  <c r="G14" i="17"/>
  <c r="G16" i="17"/>
  <c r="G18" i="17"/>
  <c r="G20" i="17"/>
  <c r="I21" i="19"/>
  <c r="G11" i="21"/>
  <c r="G13" i="21"/>
  <c r="G15" i="21"/>
  <c r="G17" i="21"/>
  <c r="G19" i="21"/>
  <c r="G12" i="9"/>
  <c r="G14" i="9"/>
  <c r="G16" i="9"/>
  <c r="G18" i="9"/>
  <c r="G20" i="9"/>
  <c r="G11" i="14"/>
  <c r="G13" i="14"/>
  <c r="G15" i="14"/>
  <c r="G17" i="14"/>
  <c r="G19" i="14"/>
  <c r="I21" i="20"/>
  <c r="G21" i="22"/>
  <c r="B7" i="5"/>
  <c r="D7" i="5" s="1"/>
  <c r="E7" i="5" s="1"/>
  <c r="B12" i="5"/>
  <c r="D12" i="5" s="1"/>
  <c r="E12" i="5" s="1"/>
  <c r="I21" i="21"/>
  <c r="H21" i="15"/>
  <c r="E40" i="15" s="1"/>
  <c r="I21" i="22"/>
  <c r="I21" i="15"/>
  <c r="G11" i="17"/>
  <c r="G13" i="17"/>
  <c r="G15" i="17"/>
  <c r="G17" i="17"/>
  <c r="G19" i="17"/>
  <c r="I21" i="16"/>
  <c r="D6" i="5"/>
  <c r="F6" i="5"/>
  <c r="D8" i="4"/>
  <c r="F7" i="5"/>
  <c r="G7" i="5" s="1"/>
  <c r="E8" i="4"/>
  <c r="E21" i="4" s="1"/>
  <c r="F8" i="5"/>
  <c r="G8" i="5" s="1"/>
  <c r="F8" i="4"/>
  <c r="F10" i="5"/>
  <c r="G10" i="5" s="1"/>
  <c r="H8" i="4"/>
  <c r="H21" i="4" s="1"/>
  <c r="F11" i="5"/>
  <c r="G11" i="5" s="1"/>
  <c r="I8" i="4"/>
  <c r="I21" i="4" s="1"/>
  <c r="F12" i="5"/>
  <c r="G12" i="5" s="1"/>
  <c r="J8" i="4"/>
  <c r="J21" i="4" s="1"/>
  <c r="D35" i="11"/>
  <c r="L10" i="11" s="1"/>
  <c r="J25" i="11"/>
  <c r="E25" i="11"/>
  <c r="J26" i="11"/>
  <c r="E26" i="11"/>
  <c r="J27" i="11"/>
  <c r="E27" i="11"/>
  <c r="J28" i="11"/>
  <c r="E28" i="11"/>
  <c r="J29" i="11"/>
  <c r="E29" i="11"/>
  <c r="J30" i="11"/>
  <c r="E30" i="11"/>
  <c r="J31" i="11"/>
  <c r="E31" i="11"/>
  <c r="J32" i="11"/>
  <c r="E32" i="11"/>
  <c r="J33" i="11"/>
  <c r="E33" i="11"/>
  <c r="J34" i="11"/>
  <c r="E34" i="11"/>
  <c r="D21" i="4"/>
  <c r="F21" i="4"/>
  <c r="I10" i="7"/>
  <c r="I20" i="7" s="1"/>
  <c r="D36" i="7"/>
  <c r="J26" i="7"/>
  <c r="J27" i="7"/>
  <c r="E27" i="7"/>
  <c r="J28" i="7"/>
  <c r="E28" i="7"/>
  <c r="J29" i="7"/>
  <c r="E29" i="7"/>
  <c r="J30" i="7"/>
  <c r="E30" i="7"/>
  <c r="J31" i="7"/>
  <c r="E31" i="7"/>
  <c r="J32" i="7"/>
  <c r="E32" i="7"/>
  <c r="J33" i="7"/>
  <c r="E33" i="7"/>
  <c r="J34" i="7"/>
  <c r="E34" i="7"/>
  <c r="J35" i="7"/>
  <c r="E35" i="7"/>
  <c r="D35" i="9"/>
  <c r="L10" i="9" s="1"/>
  <c r="J25" i="9"/>
  <c r="E25" i="9"/>
  <c r="J26" i="9"/>
  <c r="E26" i="9"/>
  <c r="J27" i="9"/>
  <c r="E27" i="9"/>
  <c r="J28" i="9"/>
  <c r="E28" i="9"/>
  <c r="J29" i="9"/>
  <c r="E29" i="9"/>
  <c r="J30" i="9"/>
  <c r="E30" i="9"/>
  <c r="J31" i="9"/>
  <c r="E31" i="9"/>
  <c r="J32" i="9"/>
  <c r="E32" i="9"/>
  <c r="J33" i="9"/>
  <c r="E33" i="9"/>
  <c r="J34" i="9"/>
  <c r="E34" i="9"/>
  <c r="D35" i="10"/>
  <c r="L10" i="10" s="1"/>
  <c r="J25" i="10"/>
  <c r="E25" i="10"/>
  <c r="J26" i="10"/>
  <c r="E26" i="10"/>
  <c r="J27" i="10"/>
  <c r="E27" i="10"/>
  <c r="J28" i="10"/>
  <c r="E28" i="10"/>
  <c r="J29" i="10"/>
  <c r="E29" i="10"/>
  <c r="J30" i="10"/>
  <c r="E30" i="10"/>
  <c r="J31" i="10"/>
  <c r="E31" i="10"/>
  <c r="J32" i="10"/>
  <c r="E32" i="10"/>
  <c r="J33" i="10"/>
  <c r="E33" i="10"/>
  <c r="J34" i="10"/>
  <c r="E34" i="10"/>
  <c r="D35" i="12"/>
  <c r="L10" i="12" s="1"/>
  <c r="J25" i="12"/>
  <c r="E25" i="12"/>
  <c r="J26" i="12"/>
  <c r="E26" i="12"/>
  <c r="J27" i="12"/>
  <c r="E27" i="12"/>
  <c r="J28" i="12"/>
  <c r="E28" i="12"/>
  <c r="J29" i="12"/>
  <c r="E29" i="12"/>
  <c r="J30" i="12"/>
  <c r="E30" i="12"/>
  <c r="J31" i="12"/>
  <c r="E31" i="12"/>
  <c r="J32" i="12"/>
  <c r="E32" i="12"/>
  <c r="J33" i="12"/>
  <c r="E33" i="12"/>
  <c r="J34" i="12"/>
  <c r="E34" i="12"/>
  <c r="D35" i="13"/>
  <c r="L10" i="13" s="1"/>
  <c r="J25" i="13"/>
  <c r="E25" i="13"/>
  <c r="J26" i="13"/>
  <c r="E26" i="13"/>
  <c r="J27" i="13"/>
  <c r="E27" i="13"/>
  <c r="J28" i="13"/>
  <c r="E28" i="13"/>
  <c r="J29" i="13"/>
  <c r="E29" i="13"/>
  <c r="J30" i="13"/>
  <c r="E30" i="13"/>
  <c r="J31" i="13"/>
  <c r="E31" i="13"/>
  <c r="J32" i="13"/>
  <c r="E32" i="13"/>
  <c r="J33" i="13"/>
  <c r="E33" i="13"/>
  <c r="J34" i="13"/>
  <c r="E34" i="13"/>
  <c r="D35" i="14"/>
  <c r="L10" i="14" s="1"/>
  <c r="J25" i="14"/>
  <c r="E25" i="14"/>
  <c r="J26" i="14"/>
  <c r="E26" i="14"/>
  <c r="J27" i="14"/>
  <c r="E27" i="14"/>
  <c r="J28" i="14"/>
  <c r="E28" i="14"/>
  <c r="J29" i="14"/>
  <c r="E29" i="14"/>
  <c r="J30" i="14"/>
  <c r="E30" i="14"/>
  <c r="J31" i="14"/>
  <c r="E31" i="14"/>
  <c r="J32" i="14"/>
  <c r="E32" i="14"/>
  <c r="J33" i="14"/>
  <c r="E33" i="14"/>
  <c r="J34" i="14"/>
  <c r="E34" i="14"/>
  <c r="D35" i="15"/>
  <c r="L10" i="15" s="1"/>
  <c r="J25" i="15"/>
  <c r="E25" i="15"/>
  <c r="J26" i="15"/>
  <c r="E26" i="15"/>
  <c r="J27" i="15"/>
  <c r="E27" i="15"/>
  <c r="J28" i="15"/>
  <c r="E28" i="15"/>
  <c r="J29" i="15"/>
  <c r="E29" i="15"/>
  <c r="J30" i="15"/>
  <c r="E30" i="15"/>
  <c r="J31" i="15"/>
  <c r="E31" i="15"/>
  <c r="J32" i="15"/>
  <c r="E32" i="15"/>
  <c r="J33" i="15"/>
  <c r="E33" i="15"/>
  <c r="J34" i="15"/>
  <c r="E34" i="15"/>
  <c r="D35" i="16"/>
  <c r="L10" i="16" s="1"/>
  <c r="J25" i="16"/>
  <c r="E25" i="16"/>
  <c r="J26" i="16"/>
  <c r="E26" i="16"/>
  <c r="J27" i="16"/>
  <c r="E27" i="16"/>
  <c r="J28" i="16"/>
  <c r="E28" i="16"/>
  <c r="J29" i="16"/>
  <c r="E29" i="16"/>
  <c r="J30" i="16"/>
  <c r="E30" i="16"/>
  <c r="J31" i="16"/>
  <c r="E31" i="16"/>
  <c r="J32" i="16"/>
  <c r="E32" i="16"/>
  <c r="J33" i="16"/>
  <c r="E33" i="16"/>
  <c r="J34" i="16"/>
  <c r="E34" i="16"/>
  <c r="D35" i="17"/>
  <c r="L10" i="17" s="1"/>
  <c r="J25" i="17"/>
  <c r="E25" i="17"/>
  <c r="J26" i="17"/>
  <c r="E26" i="17"/>
  <c r="J27" i="17"/>
  <c r="E27" i="17"/>
  <c r="J28" i="17"/>
  <c r="E28" i="17"/>
  <c r="J29" i="17"/>
  <c r="E29" i="17"/>
  <c r="J30" i="17"/>
  <c r="E30" i="17"/>
  <c r="J31" i="17"/>
  <c r="E31" i="17"/>
  <c r="J32" i="17"/>
  <c r="E32" i="17"/>
  <c r="J33" i="17"/>
  <c r="E33" i="17"/>
  <c r="J34" i="17"/>
  <c r="E34" i="17"/>
  <c r="D35" i="18"/>
  <c r="L10" i="18" s="1"/>
  <c r="J25" i="18"/>
  <c r="E25" i="18"/>
  <c r="J26" i="18"/>
  <c r="E26" i="18"/>
  <c r="J27" i="18"/>
  <c r="E27" i="18"/>
  <c r="J28" i="18"/>
  <c r="E28" i="18"/>
  <c r="J29" i="18"/>
  <c r="E29" i="18"/>
  <c r="J30" i="18"/>
  <c r="E30" i="18"/>
  <c r="J31" i="18"/>
  <c r="E31" i="18"/>
  <c r="J32" i="18"/>
  <c r="E32" i="18"/>
  <c r="J33" i="18"/>
  <c r="E33" i="18"/>
  <c r="J34" i="18"/>
  <c r="E34" i="18"/>
  <c r="D35" i="19"/>
  <c r="L10" i="19" s="1"/>
  <c r="J25" i="19"/>
  <c r="E25" i="19"/>
  <c r="J26" i="19"/>
  <c r="E26" i="19"/>
  <c r="J27" i="19"/>
  <c r="E27" i="19"/>
  <c r="J28" i="19"/>
  <c r="E28" i="19"/>
  <c r="J29" i="19"/>
  <c r="E29" i="19"/>
  <c r="J30" i="19"/>
  <c r="E30" i="19"/>
  <c r="J31" i="19"/>
  <c r="E31" i="19"/>
  <c r="J32" i="19"/>
  <c r="E32" i="19"/>
  <c r="J33" i="19"/>
  <c r="E33" i="19"/>
  <c r="J34" i="19"/>
  <c r="E34" i="19"/>
  <c r="D35" i="20"/>
  <c r="L10" i="20" s="1"/>
  <c r="J25" i="20"/>
  <c r="E25" i="20"/>
  <c r="J26" i="20"/>
  <c r="E26" i="20"/>
  <c r="J27" i="20"/>
  <c r="E27" i="20"/>
  <c r="J28" i="20"/>
  <c r="E28" i="20"/>
  <c r="J29" i="20"/>
  <c r="E29" i="20"/>
  <c r="J30" i="20"/>
  <c r="E30" i="20"/>
  <c r="J31" i="20"/>
  <c r="E31" i="20"/>
  <c r="J32" i="20"/>
  <c r="E32" i="20"/>
  <c r="J33" i="20"/>
  <c r="E33" i="20"/>
  <c r="J34" i="20"/>
  <c r="E34" i="20"/>
  <c r="D35" i="21"/>
  <c r="L10" i="21" s="1"/>
  <c r="J25" i="21"/>
  <c r="E25" i="21"/>
  <c r="J26" i="21"/>
  <c r="E26" i="21"/>
  <c r="J27" i="21"/>
  <c r="E27" i="21"/>
  <c r="J28" i="21"/>
  <c r="E28" i="21"/>
  <c r="J29" i="21"/>
  <c r="E29" i="21"/>
  <c r="J30" i="21"/>
  <c r="E30" i="21"/>
  <c r="J31" i="21"/>
  <c r="E31" i="21"/>
  <c r="J32" i="21"/>
  <c r="E32" i="21"/>
  <c r="J33" i="21"/>
  <c r="E33" i="21"/>
  <c r="J34" i="21"/>
  <c r="E34" i="21"/>
  <c r="D35" i="22"/>
  <c r="L10" i="22" s="1"/>
  <c r="J25" i="22"/>
  <c r="E25" i="22"/>
  <c r="J26" i="22"/>
  <c r="E26" i="22"/>
  <c r="J27" i="22"/>
  <c r="E27" i="22"/>
  <c r="J28" i="22"/>
  <c r="E28" i="22"/>
  <c r="J29" i="22"/>
  <c r="E29" i="22"/>
  <c r="J30" i="22"/>
  <c r="E30" i="22"/>
  <c r="J31" i="22"/>
  <c r="E31" i="22"/>
  <c r="J32" i="22"/>
  <c r="E32" i="22"/>
  <c r="J33" i="22"/>
  <c r="E33" i="22"/>
  <c r="J34" i="22"/>
  <c r="E34" i="22"/>
  <c r="D35" i="23"/>
  <c r="L10" i="23" s="1"/>
  <c r="J25" i="23"/>
  <c r="E25" i="23"/>
  <c r="J26" i="23"/>
  <c r="E26" i="23"/>
  <c r="J27" i="23"/>
  <c r="E27" i="23"/>
  <c r="J28" i="23"/>
  <c r="E28" i="23"/>
  <c r="J29" i="23"/>
  <c r="E29" i="23"/>
  <c r="J30" i="23"/>
  <c r="E30" i="23"/>
  <c r="J31" i="23"/>
  <c r="E31" i="23"/>
  <c r="J32" i="23"/>
  <c r="E32" i="23"/>
  <c r="J33" i="23"/>
  <c r="E33" i="23"/>
  <c r="J34" i="23"/>
  <c r="E34" i="23"/>
  <c r="G21" i="11" l="1"/>
  <c r="G21" i="9"/>
  <c r="G20" i="7"/>
  <c r="G21" i="16"/>
  <c r="G21" i="13"/>
  <c r="G21" i="20"/>
  <c r="H21" i="18"/>
  <c r="E40" i="18" s="1"/>
  <c r="G21" i="10"/>
  <c r="G21" i="14"/>
  <c r="G21" i="12"/>
  <c r="G21" i="19"/>
  <c r="G21" i="17"/>
  <c r="G21" i="21"/>
  <c r="H21" i="9"/>
  <c r="E40" i="9" s="1"/>
  <c r="E35" i="23"/>
  <c r="J42" i="23"/>
  <c r="E35" i="22"/>
  <c r="J42" i="22"/>
  <c r="E35" i="21"/>
  <c r="J42" i="21"/>
  <c r="E35" i="20"/>
  <c r="J42" i="20"/>
  <c r="E35" i="19"/>
  <c r="J42" i="19"/>
  <c r="E35" i="18"/>
  <c r="J42" i="18"/>
  <c r="E35" i="17"/>
  <c r="J42" i="17"/>
  <c r="E35" i="16"/>
  <c r="J42" i="16"/>
  <c r="E35" i="15"/>
  <c r="J42" i="15"/>
  <c r="E35" i="14"/>
  <c r="J42" i="14"/>
  <c r="E35" i="13"/>
  <c r="J42" i="13"/>
  <c r="E35" i="12"/>
  <c r="J42" i="12"/>
  <c r="E35" i="10"/>
  <c r="J42" i="10"/>
  <c r="E35" i="9"/>
  <c r="J42" i="9"/>
  <c r="J44" i="7"/>
  <c r="E35" i="11"/>
  <c r="J42" i="11"/>
  <c r="G6" i="5"/>
  <c r="E6" i="5"/>
  <c r="G41" i="11" l="1"/>
  <c r="E41" i="11"/>
  <c r="M10" i="11"/>
  <c r="G8" i="4" s="1"/>
  <c r="K8" i="4" s="1"/>
  <c r="A47" i="7"/>
  <c r="H14" i="7"/>
  <c r="H13" i="7"/>
  <c r="H12" i="7"/>
  <c r="H11" i="7"/>
  <c r="H10" i="7"/>
  <c r="E26" i="7"/>
  <c r="E36" i="7" s="1"/>
  <c r="G41" i="9"/>
  <c r="E41" i="9"/>
  <c r="M10" i="9"/>
  <c r="G41" i="10"/>
  <c r="E41" i="10"/>
  <c r="M10" i="10"/>
  <c r="G7" i="4" s="1"/>
  <c r="K7" i="4" s="1"/>
  <c r="G41" i="12"/>
  <c r="E41" i="12"/>
  <c r="M10" i="12"/>
  <c r="G9" i="4" s="1"/>
  <c r="K9" i="4" s="1"/>
  <c r="G41" i="13"/>
  <c r="E41" i="13"/>
  <c r="M10" i="13"/>
  <c r="G10" i="4" s="1"/>
  <c r="K10" i="4" s="1"/>
  <c r="G41" i="14"/>
  <c r="E41" i="14"/>
  <c r="M10" i="14"/>
  <c r="G11" i="4" s="1"/>
  <c r="K11" i="4" s="1"/>
  <c r="G41" i="15"/>
  <c r="E41" i="15"/>
  <c r="M10" i="15"/>
  <c r="G12" i="4" s="1"/>
  <c r="K12" i="4" s="1"/>
  <c r="G41" i="16"/>
  <c r="E41" i="16"/>
  <c r="M10" i="16"/>
  <c r="G13" i="4" s="1"/>
  <c r="K13" i="4" s="1"/>
  <c r="G41" i="17"/>
  <c r="E41" i="17"/>
  <c r="M10" i="17"/>
  <c r="G14" i="4" s="1"/>
  <c r="K14" i="4" s="1"/>
  <c r="G41" i="18"/>
  <c r="E41" i="18"/>
  <c r="M10" i="18"/>
  <c r="G15" i="4" s="1"/>
  <c r="K15" i="4" s="1"/>
  <c r="G41" i="19"/>
  <c r="E41" i="19"/>
  <c r="M10" i="19"/>
  <c r="G16" i="4" s="1"/>
  <c r="K16" i="4" s="1"/>
  <c r="G41" i="20"/>
  <c r="E41" i="20"/>
  <c r="M10" i="20"/>
  <c r="G17" i="4" s="1"/>
  <c r="K17" i="4" s="1"/>
  <c r="G41" i="21"/>
  <c r="E41" i="21"/>
  <c r="M10" i="21"/>
  <c r="G18" i="4" s="1"/>
  <c r="K18" i="4" s="1"/>
  <c r="G41" i="22"/>
  <c r="E41" i="22"/>
  <c r="M10" i="22"/>
  <c r="G19" i="4" s="1"/>
  <c r="K19" i="4" s="1"/>
  <c r="G41" i="23"/>
  <c r="E41" i="23"/>
  <c r="M10" i="23"/>
  <c r="G20" i="4" s="1"/>
  <c r="K20" i="4" s="1"/>
  <c r="H20" i="7" l="1"/>
  <c r="E42" i="7" s="1"/>
  <c r="G42" i="23"/>
  <c r="E42" i="23"/>
  <c r="E44" i="23" s="1"/>
  <c r="L11" i="23" s="1"/>
  <c r="G42" i="22"/>
  <c r="E42" i="22"/>
  <c r="E44" i="22" s="1"/>
  <c r="L11" i="22" s="1"/>
  <c r="G42" i="21"/>
  <c r="E42" i="21"/>
  <c r="E44" i="21" s="1"/>
  <c r="L11" i="21" s="1"/>
  <c r="G42" i="20"/>
  <c r="E42" i="20"/>
  <c r="E44" i="20" s="1"/>
  <c r="L11" i="20" s="1"/>
  <c r="G42" i="19"/>
  <c r="E42" i="19"/>
  <c r="E44" i="19" s="1"/>
  <c r="L11" i="19" s="1"/>
  <c r="G42" i="18"/>
  <c r="E42" i="18"/>
  <c r="E44" i="18" s="1"/>
  <c r="L11" i="18" s="1"/>
  <c r="G42" i="17"/>
  <c r="E42" i="17"/>
  <c r="E44" i="17" s="1"/>
  <c r="L11" i="17" s="1"/>
  <c r="G42" i="16"/>
  <c r="E42" i="16"/>
  <c r="E44" i="16" s="1"/>
  <c r="L11" i="16" s="1"/>
  <c r="G42" i="15"/>
  <c r="E42" i="15"/>
  <c r="E44" i="15" s="1"/>
  <c r="L11" i="15" s="1"/>
  <c r="G42" i="14"/>
  <c r="E42" i="14"/>
  <c r="E44" i="14" s="1"/>
  <c r="L11" i="14" s="1"/>
  <c r="G42" i="13"/>
  <c r="E42" i="13"/>
  <c r="E44" i="13" s="1"/>
  <c r="L11" i="13" s="1"/>
  <c r="G42" i="12"/>
  <c r="E42" i="12"/>
  <c r="E44" i="12" s="1"/>
  <c r="L11" i="12" s="1"/>
  <c r="G42" i="10"/>
  <c r="E42" i="10"/>
  <c r="E44" i="10" s="1"/>
  <c r="L11" i="10" s="1"/>
  <c r="B9" i="5"/>
  <c r="G6" i="4"/>
  <c r="G42" i="9"/>
  <c r="E42" i="9"/>
  <c r="E44" i="9" s="1"/>
  <c r="L11" i="9" s="1"/>
  <c r="G43" i="7"/>
  <c r="E43" i="7"/>
  <c r="G44" i="7" s="1"/>
  <c r="G42" i="11"/>
  <c r="E42" i="11"/>
  <c r="E44" i="11" s="1"/>
  <c r="L11" i="11" s="1"/>
  <c r="E44" i="7" l="1"/>
  <c r="E46" i="7" s="1"/>
  <c r="G21" i="4"/>
  <c r="K6" i="4"/>
  <c r="K21" i="4" s="1"/>
  <c r="D9" i="5"/>
  <c r="B13" i="5"/>
  <c r="G9" i="5" l="1"/>
  <c r="G13" i="5" s="1"/>
  <c r="E7" i="6" s="1"/>
  <c r="E15" i="6" s="1"/>
  <c r="F9" i="5"/>
  <c r="F13" i="5" s="1"/>
  <c r="E9" i="5"/>
  <c r="E13" i="5" s="1"/>
  <c r="D1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B3" authorId="0" shapeId="0" xr:uid="{00000000-0006-0000-0100-000001000000}">
      <text>
        <r>
          <rPr>
            <sz val="11"/>
            <color theme="1"/>
            <rFont val="Calibri"/>
            <family val="2"/>
            <charset val="1"/>
          </rPr>
          <t>赤色のシートがご記入いただくシートです。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A3" authorId="0" shapeId="0" xr:uid="{00000000-0006-0000-0200-000001000000}">
      <text>
        <r>
          <rPr>
            <sz val="11"/>
            <color theme="1"/>
            <rFont val="Calibri"/>
            <family val="2"/>
            <charset val="1"/>
          </rPr>
          <t>番号がある場合のみ、入力してください。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K5" authorId="0" shapeId="0" xr:uid="{00000000-0006-0000-0300-000001000000}">
      <text>
        <r>
          <rPr>
            <sz val="11"/>
            <color theme="1"/>
            <rFont val="Calibri"/>
            <family val="2"/>
            <charset val="1"/>
          </rPr>
          <t>このシートはすべて他シートから自動転記されます。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C5" authorId="0" shapeId="0" xr:uid="{00000000-0006-0000-0400-000001000000}">
      <text>
        <r>
          <rPr>
            <sz val="11"/>
            <color theme="1"/>
            <rFont val="Calibri"/>
            <family val="2"/>
            <charset val="1"/>
          </rPr>
          <t>赤色のシートがご記入いただくシートです。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1" authorId="0" shapeId="0" xr:uid="{00000000-0006-0000-0600-000001000000}">
      <text>
        <r>
          <rPr>
            <sz val="11"/>
            <color theme="1"/>
            <rFont val="Calibri"/>
            <family val="2"/>
            <charset val="1"/>
          </rPr>
          <t>このシートを事業所ごとにコピーし、コピー後のシート名を法人実施内容報告総括表B列へ入力してください。</t>
        </r>
      </text>
    </comment>
    <comment ref="B9" authorId="0" shapeId="0" xr:uid="{00000000-0006-0000-0600-000002000000}">
      <text>
        <r>
          <rPr>
            <sz val="11"/>
            <color theme="1"/>
            <rFont val="Calibri"/>
            <family val="2"/>
            <charset val="1"/>
          </rPr>
          <t>実際に実施する事業の内容を簡単に記入してください。</t>
        </r>
      </text>
    </comment>
    <comment ref="C9" authorId="0" shapeId="0" xr:uid="{00000000-0006-0000-0600-000003000000}">
      <text>
        <r>
          <rPr>
            <sz val="11"/>
            <color theme="1"/>
            <rFont val="Calibri"/>
            <family val="2"/>
            <charset val="1"/>
          </rPr>
          <t>事業所が提出する見積書、積算書、契約書案、給与関係資料等の名称を具体的に記入してください。</t>
        </r>
      </text>
    </comment>
    <comment ref="F9" authorId="0" shapeId="0" xr:uid="{00000000-0006-0000-0600-000004000000}">
      <text>
        <r>
          <rPr>
            <sz val="11"/>
            <color theme="1"/>
            <rFont val="Calibri"/>
            <family val="2"/>
            <charset val="1"/>
          </rPr>
          <t>今回の取組に実際に必要となる経費の総額を入力してください。</t>
        </r>
      </text>
    </comment>
    <comment ref="H9" authorId="0" shapeId="0" xr:uid="{00000000-0006-0000-0600-000005000000}">
      <text>
        <r>
          <rPr>
            <sz val="11"/>
            <color theme="1"/>
            <rFont val="Calibri"/>
            <family val="2"/>
            <charset val="1"/>
          </rPr>
          <t>【H欄「補助金実績額」の自動計算】
各行のG欄に表示された補助対象基礎額をもとに、H欄の補助金実績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実績額合計でのみ千円未満を切り捨てます。</t>
        </r>
      </text>
    </comment>
    <comment ref="B10" authorId="0" shapeId="0" xr:uid="{00000000-0006-0000-0600-000006000000}">
      <text>
        <r>
          <rPr>
            <sz val="11"/>
            <color theme="1"/>
            <rFont val="Calibri"/>
            <family val="2"/>
            <charset val="1"/>
          </rPr>
          <t>実際に実施する事業の内容を簡単に記入してください。</t>
        </r>
      </text>
    </comment>
    <comment ref="B11" authorId="0" shapeId="0" xr:uid="{00000000-0006-0000-0600-000007000000}">
      <text>
        <r>
          <rPr>
            <sz val="11"/>
            <color theme="1"/>
            <rFont val="Calibri"/>
            <family val="2"/>
            <charset val="1"/>
          </rPr>
          <t>実際に実施する事業の内容を簡単に記入してください。</t>
        </r>
      </text>
    </comment>
    <comment ref="B12" authorId="0" shapeId="0" xr:uid="{00000000-0006-0000-0600-000008000000}">
      <text>
        <r>
          <rPr>
            <sz val="11"/>
            <color theme="1"/>
            <rFont val="Calibri"/>
            <family val="2"/>
            <charset val="1"/>
          </rPr>
          <t>実際に実施する事業の内容を簡単に記入してください。</t>
        </r>
      </text>
    </comment>
    <comment ref="B13" authorId="0" shapeId="0" xr:uid="{00000000-0006-0000-0600-000009000000}">
      <text>
        <r>
          <rPr>
            <sz val="11"/>
            <color theme="1"/>
            <rFont val="Calibri"/>
            <family val="2"/>
            <charset val="1"/>
          </rPr>
          <t>実際に実施する事業の内容を簡単に記入してください。</t>
        </r>
      </text>
    </comment>
    <comment ref="B14" authorId="0" shapeId="0" xr:uid="{00000000-0006-0000-0600-00000A000000}">
      <text>
        <r>
          <rPr>
            <sz val="11"/>
            <color theme="1"/>
            <rFont val="Calibri"/>
            <family val="2"/>
            <charset val="1"/>
          </rPr>
          <t>実際に実施する事業の内容を簡単に記入してください。</t>
        </r>
      </text>
    </comment>
    <comment ref="B15" authorId="0" shapeId="0" xr:uid="{00000000-0006-0000-0600-00000B000000}">
      <text>
        <r>
          <rPr>
            <sz val="11"/>
            <color theme="1"/>
            <rFont val="Calibri"/>
            <family val="2"/>
            <charset val="1"/>
          </rPr>
          <t>実際に実施する事業の内容を簡単に記入してください。</t>
        </r>
      </text>
    </comment>
    <comment ref="B16" authorId="0" shapeId="0" xr:uid="{00000000-0006-0000-0600-00000C000000}">
      <text>
        <r>
          <rPr>
            <sz val="11"/>
            <color theme="1"/>
            <rFont val="Calibri"/>
            <family val="2"/>
            <charset val="1"/>
          </rPr>
          <t>実際に実施する事業の内容を簡単に記入してください。</t>
        </r>
      </text>
    </comment>
    <comment ref="B17" authorId="0" shapeId="0" xr:uid="{00000000-0006-0000-0600-00000D000000}">
      <text>
        <r>
          <rPr>
            <sz val="11"/>
            <color theme="1"/>
            <rFont val="Calibri"/>
            <family val="2"/>
            <charset val="1"/>
          </rPr>
          <t>実際に実施する事業の内容を簡単に記入してください。</t>
        </r>
      </text>
    </comment>
    <comment ref="B18" authorId="0" shapeId="0" xr:uid="{00000000-0006-0000-0600-00000E000000}">
      <text>
        <r>
          <rPr>
            <sz val="11"/>
            <color theme="1"/>
            <rFont val="Calibri"/>
            <family val="2"/>
            <charset val="1"/>
          </rPr>
          <t>実際に実施する事業の内容を簡単に記入してください。</t>
        </r>
      </text>
    </comment>
    <comment ref="B19" authorId="0" shapeId="0" xr:uid="{00000000-0006-0000-0600-00000F000000}">
      <text>
        <r>
          <rPr>
            <sz val="11"/>
            <color theme="1"/>
            <rFont val="Calibri"/>
            <family val="2"/>
            <charset val="1"/>
          </rPr>
          <t>実際に実施する事業の内容を簡単に記入してください。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B10" authorId="0" shapeId="0" xr:uid="{00000000-0006-0000-0800-000001000000}">
      <text>
        <r>
          <rPr>
            <sz val="11"/>
            <color theme="1"/>
            <rFont val="Calibri"/>
            <family val="2"/>
            <charset val="1"/>
          </rPr>
          <t>実際に実施する事業の内容を簡単に記入してください。</t>
        </r>
      </text>
    </comment>
    <comment ref="C10" authorId="0" shapeId="0" xr:uid="{00000000-0006-0000-0800-000002000000}">
      <text>
        <r>
          <rPr>
            <sz val="11"/>
            <color theme="1"/>
            <rFont val="Calibri"/>
            <family val="2"/>
            <charset val="1"/>
          </rPr>
          <t>提出する見積書、積算書、契約書案等の名称を具体的に記入してください。</t>
        </r>
      </text>
    </comment>
    <comment ref="F10" authorId="0" shapeId="0" xr:uid="{00000000-0006-0000-0800-000003000000}">
      <text>
        <r>
          <rPr>
            <sz val="11"/>
            <color theme="1"/>
            <rFont val="Calibri"/>
            <family val="2"/>
            <charset val="1"/>
          </rPr>
          <t>今回の取組に実際に必要となる経費の総額を入力してください。</t>
        </r>
      </text>
    </comment>
    <comment ref="H10" authorId="0" shapeId="0" xr:uid="{00000000-0006-0000-0800-000004000000}">
      <text>
        <r>
          <rPr>
            <sz val="11"/>
            <color theme="1"/>
            <rFont val="Calibri"/>
            <family val="2"/>
            <charset val="1"/>
          </rPr>
          <t>【H欄「補助金実績額」の自動計算】
各行のG欄に表示された補助対象基礎額をもとに、H欄の補助金実績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実績額合計でのみ千円未満を切り捨てます。</t>
        </r>
      </text>
    </comment>
    <comment ref="A23" authorId="0" shapeId="0" xr:uid="{00000000-0006-0000-0800-000005000000}">
      <text>
        <r>
          <rPr>
            <sz val="11"/>
            <color theme="1"/>
            <rFont val="Calibri"/>
            <family val="2"/>
            <charset val="1"/>
          </rPr>
          <t>人数が多い場合は、一つの行にまとめて記載いただいても構いません。</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0900-000001000000}">
      <text>
        <r>
          <rPr>
            <sz val="11"/>
            <color theme="1"/>
            <rFont val="Calibri"/>
            <family val="2"/>
            <charset val="1"/>
          </rPr>
          <t>このシートを事業所ごとにコピーし、コピー後のシート名を法人実施内容報告総括表B列へ入力してください。</t>
        </r>
      </text>
    </comment>
    <comment ref="B10" authorId="0" shapeId="0" xr:uid="{00000000-0006-0000-0900-000002000000}">
      <text>
        <r>
          <rPr>
            <sz val="11"/>
            <color theme="1"/>
            <rFont val="Calibri"/>
            <family val="2"/>
            <charset val="1"/>
          </rPr>
          <t>実際に実施する事業の内容を簡単に記入してください。</t>
        </r>
      </text>
    </comment>
    <comment ref="C10" authorId="0" shapeId="0" xr:uid="{00000000-0006-0000-09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0900-000004000000}">
      <text>
        <r>
          <rPr>
            <sz val="11"/>
            <color theme="1"/>
            <rFont val="Calibri"/>
            <family val="2"/>
            <charset val="1"/>
          </rPr>
          <t>今回の取組に実際に必要となる経費の総額を入力してください。</t>
        </r>
      </text>
    </comment>
    <comment ref="H10" authorId="0" shapeId="0" xr:uid="{00000000-0006-0000-0900-000005000000}">
      <text>
        <r>
          <rPr>
            <sz val="11"/>
            <color theme="1"/>
            <rFont val="Calibri"/>
            <family val="2"/>
            <charset val="1"/>
          </rPr>
          <t>【H欄「補助金実績額」の自動計算】
各行のG欄に表示された補助対象基礎額をもとに、H欄の補助金実績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実績額合計でのみ千円未満を切り捨て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0A00-000001000000}">
      <text>
        <r>
          <rPr>
            <sz val="11"/>
            <color theme="1"/>
            <rFont val="Calibri"/>
            <family val="2"/>
            <charset val="1"/>
          </rPr>
          <t>このシートを事業所ごとにコピーし、コピー後のシート名を法人実施内容報告総括表B列へ入力してください。</t>
        </r>
      </text>
    </comment>
    <comment ref="B10" authorId="0" shapeId="0" xr:uid="{00000000-0006-0000-0A00-000002000000}">
      <text>
        <r>
          <rPr>
            <sz val="11"/>
            <color theme="1"/>
            <rFont val="Calibri"/>
            <family val="2"/>
            <charset val="1"/>
          </rPr>
          <t>実際に実施する事業の内容を簡単に記入してください。</t>
        </r>
      </text>
    </comment>
    <comment ref="C10" authorId="0" shapeId="0" xr:uid="{00000000-0006-0000-0A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0A00-000004000000}">
      <text>
        <r>
          <rPr>
            <sz val="11"/>
            <color theme="1"/>
            <rFont val="Calibri"/>
            <family val="2"/>
            <charset val="1"/>
          </rPr>
          <t>今回の取組に実際に必要となる経費の総額を入力してください。</t>
        </r>
      </text>
    </comment>
    <comment ref="H10" authorId="0" shapeId="0" xr:uid="{00000000-0006-0000-0A00-000005000000}">
      <text>
        <r>
          <rPr>
            <sz val="11"/>
            <color theme="1"/>
            <rFont val="Calibri"/>
            <family val="2"/>
            <charset val="1"/>
          </rPr>
          <t>【H欄「補助金実績額」の自動計算】
各行のG欄に表示された補助対象基礎額をもとに、H欄の補助金実績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実績額合計でのみ千円未満を切り捨て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0B00-000001000000}">
      <text>
        <r>
          <rPr>
            <sz val="11"/>
            <color theme="1"/>
            <rFont val="Calibri"/>
            <family val="2"/>
            <charset val="1"/>
          </rPr>
          <t>このシートを事業所ごとにコピーし、コピー後のシート名を法人実施内容報告総括表B列へ入力してください。</t>
        </r>
      </text>
    </comment>
    <comment ref="B10" authorId="0" shapeId="0" xr:uid="{00000000-0006-0000-0B00-000002000000}">
      <text>
        <r>
          <rPr>
            <sz val="11"/>
            <color theme="1"/>
            <rFont val="Calibri"/>
            <family val="2"/>
            <charset val="1"/>
          </rPr>
          <t>実際に実施する事業の内容を簡単に記入してください。</t>
        </r>
      </text>
    </comment>
    <comment ref="C10" authorId="0" shapeId="0" xr:uid="{00000000-0006-0000-0B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0B00-000004000000}">
      <text>
        <r>
          <rPr>
            <sz val="11"/>
            <color theme="1"/>
            <rFont val="Calibri"/>
            <family val="2"/>
            <charset val="1"/>
          </rPr>
          <t>今回の取組に実際に必要となる経費の総額を入力してください。</t>
        </r>
      </text>
    </comment>
    <comment ref="H10" authorId="0" shapeId="0" xr:uid="{00000000-0006-0000-0B00-000005000000}">
      <text>
        <r>
          <rPr>
            <sz val="11"/>
            <color theme="1"/>
            <rFont val="Calibri"/>
            <family val="2"/>
            <charset val="1"/>
          </rPr>
          <t>【H欄「補助金実績額」の自動計算】
各行のG欄に表示された補助対象基礎額をもとに、H欄の補助金実績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実績額合計でのみ千円未満を切り捨てます。</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0C00-000001000000}">
      <text>
        <r>
          <rPr>
            <sz val="11"/>
            <color theme="1"/>
            <rFont val="Calibri"/>
            <family val="2"/>
            <charset val="1"/>
          </rPr>
          <t>このシートを事業所ごとにコピーし、コピー後のシート名を法人実施内容報告総括表B列へ入力してください。</t>
        </r>
      </text>
    </comment>
    <comment ref="B10" authorId="0" shapeId="0" xr:uid="{00000000-0006-0000-0C00-000002000000}">
      <text>
        <r>
          <rPr>
            <sz val="11"/>
            <color theme="1"/>
            <rFont val="Calibri"/>
            <family val="2"/>
            <charset val="1"/>
          </rPr>
          <t>実際に実施する事業の内容を簡単に記入してください。</t>
        </r>
      </text>
    </comment>
    <comment ref="C10" authorId="0" shapeId="0" xr:uid="{00000000-0006-0000-0C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0C00-000004000000}">
      <text>
        <r>
          <rPr>
            <sz val="11"/>
            <color theme="1"/>
            <rFont val="Calibri"/>
            <family val="2"/>
            <charset val="1"/>
          </rPr>
          <t>今回の取組に実際に必要となる経費の総額を入力してください。</t>
        </r>
      </text>
    </comment>
    <comment ref="H10" authorId="0" shapeId="0" xr:uid="{00000000-0006-0000-0C00-000005000000}">
      <text>
        <r>
          <rPr>
            <sz val="11"/>
            <color theme="1"/>
            <rFont val="Calibri"/>
            <family val="2"/>
            <charset val="1"/>
          </rPr>
          <t>【H欄「補助金実績額」の自動計算】
各行のG欄に表示された補助対象基礎額をもとに、H欄の補助金実績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実績額合計でのみ千円未満を切り捨てます。</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0D00-000001000000}">
      <text>
        <r>
          <rPr>
            <sz val="11"/>
            <color theme="1"/>
            <rFont val="Calibri"/>
            <family val="2"/>
            <charset val="1"/>
          </rPr>
          <t>このシートを事業所ごとにコピーし、コピー後のシート名を法人実施内容報告総括表B列へ入力してください。</t>
        </r>
      </text>
    </comment>
    <comment ref="B10" authorId="0" shapeId="0" xr:uid="{00000000-0006-0000-0D00-000002000000}">
      <text>
        <r>
          <rPr>
            <sz val="11"/>
            <color theme="1"/>
            <rFont val="Calibri"/>
            <family val="2"/>
            <charset val="1"/>
          </rPr>
          <t>実際に実施する事業の内容を簡単に記入してください。</t>
        </r>
      </text>
    </comment>
    <comment ref="C10" authorId="0" shapeId="0" xr:uid="{00000000-0006-0000-0D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0D00-000004000000}">
      <text>
        <r>
          <rPr>
            <sz val="11"/>
            <color theme="1"/>
            <rFont val="Calibri"/>
            <family val="2"/>
            <charset val="1"/>
          </rPr>
          <t>今回の取組に実際に必要となる経費の総額を入力してください。</t>
        </r>
      </text>
    </comment>
    <comment ref="H10" authorId="0" shapeId="0" xr:uid="{00000000-0006-0000-0D00-000005000000}">
      <text>
        <r>
          <rPr>
            <sz val="11"/>
            <color theme="1"/>
            <rFont val="Calibri"/>
            <family val="2"/>
            <charset val="1"/>
          </rPr>
          <t>【H欄「補助金実績額」の自動計算】
各行のG欄に表示された補助対象基礎額をもとに、H欄の補助金実績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実績額合計でのみ千円未満を切り捨てます。</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0E00-000001000000}">
      <text>
        <r>
          <rPr>
            <sz val="11"/>
            <color theme="1"/>
            <rFont val="Calibri"/>
            <family val="2"/>
            <charset val="1"/>
          </rPr>
          <t>このシートを事業所ごとにコピーし、コピー後のシート名を法人実施内容報告総括表B列へ入力してください。</t>
        </r>
      </text>
    </comment>
    <comment ref="B10" authorId="0" shapeId="0" xr:uid="{00000000-0006-0000-0E00-000002000000}">
      <text>
        <r>
          <rPr>
            <sz val="11"/>
            <color theme="1"/>
            <rFont val="Calibri"/>
            <family val="2"/>
            <charset val="1"/>
          </rPr>
          <t>実際に実施する事業の内容を簡単に記入してください。</t>
        </r>
      </text>
    </comment>
    <comment ref="C10" authorId="0" shapeId="0" xr:uid="{00000000-0006-0000-0E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0E00-000004000000}">
      <text>
        <r>
          <rPr>
            <sz val="11"/>
            <color theme="1"/>
            <rFont val="Calibri"/>
            <family val="2"/>
            <charset val="1"/>
          </rPr>
          <t>今回の取組に実際に必要となる経費の総額を入力してください。</t>
        </r>
      </text>
    </comment>
    <comment ref="H10" authorId="0" shapeId="0" xr:uid="{00000000-0006-0000-0E00-000005000000}">
      <text>
        <r>
          <rPr>
            <sz val="11"/>
            <color theme="1"/>
            <rFont val="Calibri"/>
            <family val="2"/>
            <charset val="1"/>
          </rPr>
          <t>【H欄「補助金実績額」の自動計算】
各行のG欄に表示された補助対象基礎額をもとに、H欄の補助金実績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実績額合計でのみ千円未満を切り捨てます。</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0F00-000001000000}">
      <text>
        <r>
          <rPr>
            <sz val="11"/>
            <color theme="1"/>
            <rFont val="Calibri"/>
            <family val="2"/>
            <charset val="1"/>
          </rPr>
          <t>このシートを事業所ごとにコピーし、コピー後のシート名を法人実施内容報告総括表B列へ入力してください。</t>
        </r>
      </text>
    </comment>
    <comment ref="B10" authorId="0" shapeId="0" xr:uid="{00000000-0006-0000-0F00-000002000000}">
      <text>
        <r>
          <rPr>
            <sz val="11"/>
            <color theme="1"/>
            <rFont val="Calibri"/>
            <family val="2"/>
            <charset val="1"/>
          </rPr>
          <t>実際に実施する事業の内容を簡単に記入してください。</t>
        </r>
      </text>
    </comment>
    <comment ref="C10" authorId="0" shapeId="0" xr:uid="{00000000-0006-0000-0F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0F00-000004000000}">
      <text>
        <r>
          <rPr>
            <sz val="11"/>
            <color theme="1"/>
            <rFont val="Calibri"/>
            <family val="2"/>
            <charset val="1"/>
          </rPr>
          <t>今回の取組に実際に必要となる経費の総額を入力してください。</t>
        </r>
      </text>
    </comment>
    <comment ref="H10" authorId="0" shapeId="0" xr:uid="{00000000-0006-0000-0F00-000005000000}">
      <text>
        <r>
          <rPr>
            <sz val="11"/>
            <color theme="1"/>
            <rFont val="Calibri"/>
            <family val="2"/>
            <charset val="1"/>
          </rPr>
          <t>【H欄「補助金実績額」の自動計算】
各行のG欄に表示された補助対象基礎額をもとに、H欄の補助金実績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実績額合計でのみ千円未満を切り捨てます。</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1000-000001000000}">
      <text>
        <r>
          <rPr>
            <sz val="11"/>
            <color theme="1"/>
            <rFont val="Calibri"/>
            <family val="2"/>
            <charset val="1"/>
          </rPr>
          <t>このシートを事業所ごとにコピーし、コピー後のシート名を法人実施内容報告総括表B列へ入力してください。</t>
        </r>
      </text>
    </comment>
    <comment ref="B10" authorId="0" shapeId="0" xr:uid="{00000000-0006-0000-1000-000002000000}">
      <text>
        <r>
          <rPr>
            <sz val="11"/>
            <color theme="1"/>
            <rFont val="Calibri"/>
            <family val="2"/>
            <charset val="1"/>
          </rPr>
          <t>実際に実施する事業の内容を簡単に記入してください。</t>
        </r>
      </text>
    </comment>
    <comment ref="C10" authorId="0" shapeId="0" xr:uid="{00000000-0006-0000-10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1000-000004000000}">
      <text>
        <r>
          <rPr>
            <sz val="11"/>
            <color theme="1"/>
            <rFont val="Calibri"/>
            <family val="2"/>
            <charset val="1"/>
          </rPr>
          <t>今回の取組に実際に必要となる経費の総額を入力してください。</t>
        </r>
      </text>
    </comment>
    <comment ref="H10" authorId="0" shapeId="0" xr:uid="{00000000-0006-0000-1000-000005000000}">
      <text>
        <r>
          <rPr>
            <sz val="11"/>
            <color theme="1"/>
            <rFont val="Calibri"/>
            <family val="2"/>
            <charset val="1"/>
          </rPr>
          <t>【H欄「補助金実績額」の自動計算】
各行のG欄に表示された補助対象基礎額をもとに、H欄の補助金実績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実績額合計でのみ千円未満を切り捨てます。</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1100-000001000000}">
      <text>
        <r>
          <rPr>
            <sz val="11"/>
            <color theme="1"/>
            <rFont val="Calibri"/>
            <family val="2"/>
            <charset val="1"/>
          </rPr>
          <t>このシートを事業所ごとにコピーし、コピー後のシート名を法人実施内容報告総括表B列へ入力してください。</t>
        </r>
      </text>
    </comment>
    <comment ref="B10" authorId="0" shapeId="0" xr:uid="{00000000-0006-0000-1100-000002000000}">
      <text>
        <r>
          <rPr>
            <sz val="11"/>
            <color theme="1"/>
            <rFont val="Calibri"/>
            <family val="2"/>
            <charset val="1"/>
          </rPr>
          <t>実際に実施する事業の内容を簡単に記入してください。</t>
        </r>
      </text>
    </comment>
    <comment ref="C10" authorId="0" shapeId="0" xr:uid="{00000000-0006-0000-11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1100-000004000000}">
      <text>
        <r>
          <rPr>
            <sz val="11"/>
            <color theme="1"/>
            <rFont val="Calibri"/>
            <family val="2"/>
            <charset val="1"/>
          </rPr>
          <t>今回の取組に実際に必要となる経費の総額を入力してください。</t>
        </r>
      </text>
    </comment>
    <comment ref="H10" authorId="0" shapeId="0" xr:uid="{00000000-0006-0000-1100-000005000000}">
      <text>
        <r>
          <rPr>
            <sz val="11"/>
            <color theme="1"/>
            <rFont val="Calibri"/>
            <family val="2"/>
            <charset val="1"/>
          </rPr>
          <t>【H欄「補助金実績額」の自動計算】
各行のG欄に表示された補助対象基礎額をもとに、H欄の補助金実績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実績額合計でのみ千円未満を切り捨てます。</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1200-000001000000}">
      <text>
        <r>
          <rPr>
            <sz val="11"/>
            <color theme="1"/>
            <rFont val="Calibri"/>
            <family val="2"/>
            <charset val="1"/>
          </rPr>
          <t>このシートを事業所ごとにコピーし、コピー後のシート名を法人実施内容報告総括表B列へ入力してください。</t>
        </r>
      </text>
    </comment>
    <comment ref="B10" authorId="0" shapeId="0" xr:uid="{00000000-0006-0000-1200-000002000000}">
      <text>
        <r>
          <rPr>
            <sz val="11"/>
            <color theme="1"/>
            <rFont val="Calibri"/>
            <family val="2"/>
            <charset val="1"/>
          </rPr>
          <t>実際に実施する事業の内容を簡単に記入してください。</t>
        </r>
      </text>
    </comment>
    <comment ref="C10" authorId="0" shapeId="0" xr:uid="{00000000-0006-0000-12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1200-000004000000}">
      <text>
        <r>
          <rPr>
            <sz val="11"/>
            <color theme="1"/>
            <rFont val="Calibri"/>
            <family val="2"/>
            <charset val="1"/>
          </rPr>
          <t>今回の取組に実際に必要となる経費の総額を入力してください。</t>
        </r>
      </text>
    </comment>
    <comment ref="H10" authorId="0" shapeId="0" xr:uid="{00000000-0006-0000-1200-000005000000}">
      <text>
        <r>
          <rPr>
            <sz val="11"/>
            <color theme="1"/>
            <rFont val="Calibri"/>
            <family val="2"/>
            <charset val="1"/>
          </rPr>
          <t>【H欄「補助金実績額」の自動計算】
各行のG欄に表示された補助対象基礎額をもとに、H欄の補助金実績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実績額合計でのみ千円未満を切り捨てます。</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1300-000001000000}">
      <text>
        <r>
          <rPr>
            <sz val="11"/>
            <color theme="1"/>
            <rFont val="Calibri"/>
            <family val="2"/>
            <charset val="1"/>
          </rPr>
          <t>このシートを事業所ごとにコピーし、コピー後のシート名を法人実施内容報告総括表B列へ入力してください。</t>
        </r>
      </text>
    </comment>
    <comment ref="B10" authorId="0" shapeId="0" xr:uid="{00000000-0006-0000-1300-000002000000}">
      <text>
        <r>
          <rPr>
            <sz val="11"/>
            <color theme="1"/>
            <rFont val="Calibri"/>
            <family val="2"/>
            <charset val="1"/>
          </rPr>
          <t>実際に実施する事業の内容を簡単に記入してください。</t>
        </r>
      </text>
    </comment>
    <comment ref="C10" authorId="0" shapeId="0" xr:uid="{00000000-0006-0000-13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1300-000004000000}">
      <text>
        <r>
          <rPr>
            <sz val="11"/>
            <color theme="1"/>
            <rFont val="Calibri"/>
            <family val="2"/>
            <charset val="1"/>
          </rPr>
          <t>今回の取組に実際に必要となる経費の総額を入力してください。</t>
        </r>
      </text>
    </comment>
    <comment ref="H10" authorId="0" shapeId="0" xr:uid="{00000000-0006-0000-1300-000005000000}">
      <text>
        <r>
          <rPr>
            <sz val="11"/>
            <color theme="1"/>
            <rFont val="Calibri"/>
            <family val="2"/>
            <charset val="1"/>
          </rPr>
          <t>【H欄「補助金実績額」の自動計算】
各行のG欄に表示された補助対象基礎額をもとに、H欄の補助金実績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実績額合計でのみ千円未満を切り捨てます。</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1400-000001000000}">
      <text>
        <r>
          <rPr>
            <sz val="11"/>
            <color theme="1"/>
            <rFont val="Calibri"/>
            <family val="2"/>
            <charset val="1"/>
          </rPr>
          <t>このシートを事業所ごとにコピーし、コピー後のシート名を法人実施内容報告総括表B列へ入力してください。</t>
        </r>
      </text>
    </comment>
    <comment ref="B10" authorId="0" shapeId="0" xr:uid="{00000000-0006-0000-1400-000002000000}">
      <text>
        <r>
          <rPr>
            <sz val="11"/>
            <color theme="1"/>
            <rFont val="Calibri"/>
            <family val="2"/>
            <charset val="1"/>
          </rPr>
          <t>実際に実施する事業の内容を簡単に記入してください。</t>
        </r>
      </text>
    </comment>
    <comment ref="C10" authorId="0" shapeId="0" xr:uid="{00000000-0006-0000-14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1400-000004000000}">
      <text>
        <r>
          <rPr>
            <sz val="11"/>
            <color theme="1"/>
            <rFont val="Calibri"/>
            <family val="2"/>
            <charset val="1"/>
          </rPr>
          <t>今回の取組に実際に必要となる経費の総額を入力してください。</t>
        </r>
      </text>
    </comment>
    <comment ref="H10" authorId="0" shapeId="0" xr:uid="{00000000-0006-0000-1400-000005000000}">
      <text>
        <r>
          <rPr>
            <sz val="11"/>
            <color theme="1"/>
            <rFont val="Calibri"/>
            <family val="2"/>
            <charset val="1"/>
          </rPr>
          <t>【H欄「補助金実績額」の自動計算】
各行のG欄に表示された補助対象基礎額をもとに、H欄の補助金実績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実績額合計でのみ千円未満を切り捨てます。</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1500-000001000000}">
      <text>
        <r>
          <rPr>
            <sz val="11"/>
            <color theme="1"/>
            <rFont val="Calibri"/>
            <family val="2"/>
            <charset val="1"/>
          </rPr>
          <t>このシートを事業所ごとにコピーし、コピー後のシート名を法人実施内容報告総括表B列へ入力してください。</t>
        </r>
      </text>
    </comment>
    <comment ref="B10" authorId="0" shapeId="0" xr:uid="{00000000-0006-0000-1500-000002000000}">
      <text>
        <r>
          <rPr>
            <sz val="11"/>
            <color theme="1"/>
            <rFont val="Calibri"/>
            <family val="2"/>
            <charset val="1"/>
          </rPr>
          <t>実際に実施する事業の内容を簡単に記入してください。</t>
        </r>
      </text>
    </comment>
    <comment ref="C10" authorId="0" shapeId="0" xr:uid="{00000000-0006-0000-15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1500-000004000000}">
      <text>
        <r>
          <rPr>
            <sz val="11"/>
            <color theme="1"/>
            <rFont val="Calibri"/>
            <family val="2"/>
            <charset val="1"/>
          </rPr>
          <t>今回の取組に実際に必要となる経費の総額を入力してください。</t>
        </r>
      </text>
    </comment>
    <comment ref="H10" authorId="0" shapeId="0" xr:uid="{00000000-0006-0000-1500-000005000000}">
      <text>
        <r>
          <rPr>
            <sz val="11"/>
            <color theme="1"/>
            <rFont val="Calibri"/>
            <family val="2"/>
            <charset val="1"/>
          </rPr>
          <t>【H欄「補助金実績額」の自動計算】
各行のG欄に表示された補助対象基礎額をもとに、H欄の補助金実績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実績額合計でのみ千円未満を切り捨てます。</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1600-000001000000}">
      <text>
        <r>
          <rPr>
            <sz val="11"/>
            <color theme="1"/>
            <rFont val="Calibri"/>
            <family val="2"/>
            <charset val="1"/>
          </rPr>
          <t>このシートを事業所ごとにコピーし、コピー後のシート名を法人実施内容報告総括表B列へ入力してください。</t>
        </r>
      </text>
    </comment>
    <comment ref="B10" authorId="0" shapeId="0" xr:uid="{00000000-0006-0000-1600-000002000000}">
      <text>
        <r>
          <rPr>
            <sz val="11"/>
            <color theme="1"/>
            <rFont val="Calibri"/>
            <family val="2"/>
            <charset val="1"/>
          </rPr>
          <t>実際に実施する事業の内容を簡単に記入してください。</t>
        </r>
      </text>
    </comment>
    <comment ref="C10" authorId="0" shapeId="0" xr:uid="{00000000-0006-0000-16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1600-000004000000}">
      <text>
        <r>
          <rPr>
            <sz val="11"/>
            <color theme="1"/>
            <rFont val="Calibri"/>
            <family val="2"/>
            <charset val="1"/>
          </rPr>
          <t>今回の取組に実際に必要となる経費の総額を入力してください。</t>
        </r>
      </text>
    </comment>
    <comment ref="H10" authorId="0" shapeId="0" xr:uid="{00000000-0006-0000-1600-000005000000}">
      <text>
        <r>
          <rPr>
            <sz val="11"/>
            <color theme="1"/>
            <rFont val="Calibri"/>
            <family val="2"/>
            <charset val="1"/>
          </rPr>
          <t>【H欄「補助金実績額」の自動計算】
各行のG欄に表示された補助対象基礎額をもとに、H欄の補助金実績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実績額合計でのみ千円未満を切り捨てます。</t>
        </r>
      </text>
    </comment>
  </commentList>
</comments>
</file>

<file path=xl/sharedStrings.xml><?xml version="1.0" encoding="utf-8"?>
<sst xmlns="http://schemas.openxmlformats.org/spreadsheetml/2006/main" count="917" uniqueCount="238">
  <si>
    <t>地域のケアマネジメント提供体制確保支援事業
法人一括実績報告様式　入力手順</t>
  </si>
  <si>
    <t>下記の順番でシートを進めると、実績報告に必要な内容を整理しながら分かりやすく入力できます。
赤色のセルは法人側で入力する欄です。自動転記される欄は、原則として直接入力・上書きしないでください。</t>
  </si>
  <si>
    <t>順番</t>
  </si>
  <si>
    <t>シート名</t>
  </si>
  <si>
    <t>主な入力・確認内容</t>
  </si>
  <si>
    <t>ポイント</t>
  </si>
  <si>
    <t>1</t>
  </si>
  <si>
    <t>法人基本情報</t>
  </si>
  <si>
    <t>法人名、郵便番号、法人所在地、代表者の職・氏名、担当者情報、実績報告日などを入力します。</t>
  </si>
  <si>
    <t>最初に入力してください。ここで入力した法人情報は、ほかの様式へ自動転記されます。</t>
  </si>
  <si>
    <t>2</t>
  </si>
  <si>
    <t>事業所実施報告書（様式６号）</t>
  </si>
  <si>
    <t>事業所ごとに、基本情報、補助メニュー、実施内容、実施期間、実際にかかった経費、同行訪問実績などを入力します。</t>
  </si>
  <si>
    <t>事業所実施報告書は1～15まで使用できます。15事業所を超える場合は、県へご連絡ください。</t>
  </si>
  <si>
    <t>3</t>
  </si>
  <si>
    <t>法人実施内容報告総括表</t>
  </si>
  <si>
    <t>各事業所実施報告書の内容と実績額が、事業所別・補助メニュー別に転記されていることを確認します。</t>
  </si>
  <si>
    <t>原則として自動転記です。事業所名、サービス種別、メニュー別金額、実績額を確認してください。</t>
  </si>
  <si>
    <t>4</t>
  </si>
  <si>
    <t>精算額調書（様式第7号）</t>
  </si>
  <si>
    <t>各事業所実施報告書の実際経費と実績額が集計されます。必要に応じて「寄付金・その他」を入力します。</t>
  </si>
  <si>
    <t>事業所実施報告書から自動転記されます。計算結果を確認してください。</t>
  </si>
  <si>
    <t>5</t>
  </si>
  <si>
    <t>収支決算書（様式第８号）</t>
  </si>
  <si>
    <t>補助金収入、自己資金、補助メニュー別の支出額、法人名、代表者職・氏名などを確認します。</t>
  </si>
  <si>
    <t>自動転記された金額と、収入・支出の合計が一致しているか確認してください。</t>
  </si>
  <si>
    <t>6</t>
  </si>
  <si>
    <t>実績報告書（要綱第５号様式）</t>
  </si>
  <si>
    <t>報告日、住所、名称、代表者の職・氏名などを最終確認します。</t>
  </si>
  <si>
    <t>最後に確認するシートです。精算額調書、収支決算書、事業所実施報告書等を添付して提出してください。</t>
  </si>
  <si>
    <t>提出前の最終確認</t>
  </si>
  <si>
    <t>□</t>
  </si>
  <si>
    <t>法人名、住所、代表者の職・氏名、実績報告日が各様式で一致しているか</t>
  </si>
  <si>
    <t>事業所実施報告書1～15のうち、使用するシートに必要事項が入力されているか</t>
  </si>
  <si>
    <t>法人実施内容報告総括表と精算額調書に、各事業所の金額が正しく反映されているか</t>
  </si>
  <si>
    <t>精算額調書の補助所要額合計と収支決算書の補助金収入額が一致しているか</t>
  </si>
  <si>
    <t>実績報告書の添付書類と、領収書等の証拠書類がそろっているか</t>
  </si>
  <si>
    <t>※ この手順シートは案内用です。実績報告内容や添付書類に不明点がある場合、または事業所数が15を超える場合は、県へお問い合わせください。</t>
  </si>
  <si>
    <t>法人名</t>
  </si>
  <si>
    <t>郵便番号</t>
  </si>
  <si>
    <t>法人所在地</t>
  </si>
  <si>
    <t>代表者の職</t>
  </si>
  <si>
    <t>代表者氏名</t>
  </si>
  <si>
    <t>担当者氏名</t>
  </si>
  <si>
    <t>所属・役職</t>
  </si>
  <si>
    <t>電話番号</t>
  </si>
  <si>
    <t>メールアドレス</t>
  </si>
  <si>
    <t>実績報告日（和暦）</t>
  </si>
  <si>
    <t>第5号様式</t>
  </si>
  <si>
    <t>番　　　　　号</t>
  </si>
  <si>
    <t>令和</t>
  </si>
  <si>
    <t>年</t>
  </si>
  <si>
    <t>月</t>
  </si>
  <si>
    <t>日</t>
  </si>
  <si>
    <t>新潟県知事</t>
  </si>
  <si>
    <t>花角　英世</t>
  </si>
  <si>
    <t>様</t>
  </si>
  <si>
    <t>補助事業者</t>
  </si>
  <si>
    <t>住所</t>
  </si>
  <si>
    <t>名称</t>
  </si>
  <si>
    <t>代表者の職、氏名</t>
  </si>
  <si>
    <t>　令和８年度介護人材確保推進事業費補助金の事業実績について（報告）</t>
  </si>
  <si>
    <t>　令和　年　月　日付け高齢第   号で交付決定を受けた標記補助金に係る事業
実績について、新潟県補助金等交付規則第１２条の規定により、下記のとおり
報告します。</t>
  </si>
  <si>
    <t>記</t>
  </si>
  <si>
    <t>事業名</t>
  </si>
  <si>
    <t>地域のケアマネジメント提供体制確保支援事業</t>
  </si>
  <si>
    <t>添付書類</t>
  </si>
  <si>
    <t>(1)精算額調書
(2)収支決算書
(3)事業実施報告書
(4)その他添付書類（領収書等）</t>
  </si>
  <si>
    <t>（注）精算書、歳入歳出決算（見込）書抄本その他の添付書類は、その都度別
　　　に定める</t>
  </si>
  <si>
    <t>　</t>
  </si>
  <si>
    <t xml:space="preserve">法人実施内容報告総括表 </t>
  </si>
  <si>
    <t>（1）ア　中山間地域等・離島等地域における採用活動の支援</t>
  </si>
  <si>
    <t>（1）イ　潜在ケアマネジャー等の再就業支援</t>
  </si>
  <si>
    <t>（2）ア　事業所内のタスクシフト支援</t>
  </si>
  <si>
    <t>（2）イ　同行訪問（複数名訪問）</t>
  </si>
  <si>
    <t>（2）ウ　安全確保・ハラスメント対策等の業務負担軽減支援</t>
  </si>
  <si>
    <t>（3）ア　経営改善の支援</t>
  </si>
  <si>
    <t>（3）イ　利用者・ケアマネジャー等の確保のための広報活動支援</t>
  </si>
  <si>
    <t>No</t>
  </si>
  <si>
    <t>事業所名</t>
  </si>
  <si>
    <t>サービス種別</t>
  </si>
  <si>
    <t>１（ア）
採用活動</t>
  </si>
  <si>
    <t>１（イ）
潜在ケアマネ</t>
  </si>
  <si>
    <t>２（ア）
タスクシフト</t>
  </si>
  <si>
    <t>２（イ）
同行訪問</t>
  </si>
  <si>
    <t>２（ウ）
安全確保等</t>
  </si>
  <si>
    <t>３（ア）
経営改善</t>
  </si>
  <si>
    <t>３（イ）
広報活動</t>
  </si>
  <si>
    <t>実績額</t>
  </si>
  <si>
    <t>法人合計</t>
  </si>
  <si>
    <t>様式第７号</t>
  </si>
  <si>
    <t>　令和8年度 地域のケアマネジメント提供体制確保支援事業　精算額調書</t>
  </si>
  <si>
    <t>補助メニュー</t>
  </si>
  <si>
    <t>総合事業費
A</t>
  </si>
  <si>
    <t>寄付金・その他
B</t>
  </si>
  <si>
    <t>差引額
（A-B）
C</t>
  </si>
  <si>
    <t>対象経費支出額
D</t>
  </si>
  <si>
    <t>補助対象額
E</t>
  </si>
  <si>
    <t>補助所要額
F</t>
  </si>
  <si>
    <t>（1）ア 中山間地域等・離島等地域における採用活
        動の支援</t>
  </si>
  <si>
    <t>（1）イ 潜在介護支援専門員等の再就業支援</t>
  </si>
  <si>
    <t>（2）ア 事業所内のタスクシフト支援</t>
  </si>
  <si>
    <t xml:space="preserve"> (2)イ 同行訪問（複数名訪問）</t>
  </si>
  <si>
    <t>（2）ウ 安全確保・ハラスメント対策等の業務負担    
        軽減支援</t>
  </si>
  <si>
    <t>（3）ア 経営改善の支援</t>
  </si>
  <si>
    <t>（3）イ 利用者・介護支援専門員等の確保のための  
        広報活動支援</t>
  </si>
  <si>
    <t>合計</t>
  </si>
  <si>
    <t>※「寄付金・その他」のみ入力してください。その他の項目は、各事業所実施報告書及び法人実施内容報告総括表から自動転記・自動計算されます。</t>
  </si>
  <si>
    <t>様式第８号</t>
  </si>
  <si>
    <t>令和８年度　新潟県地域のケアマネジメント提供体制確保支援事業　収支予算書の抄本</t>
  </si>
  <si>
    <t>１　収入</t>
  </si>
  <si>
    <t>科　　目</t>
  </si>
  <si>
    <t>決算額</t>
  </si>
  <si>
    <t>摘　　要</t>
  </si>
  <si>
    <t>地域のケアマネジメント提供体制確保支援事業補助金</t>
  </si>
  <si>
    <t>円</t>
  </si>
  <si>
    <t>　自己資金</t>
  </si>
  <si>
    <t>合　　計</t>
  </si>
  <si>
    <t>２　支出</t>
  </si>
  <si>
    <t>中山間地域等・離島等地域における採用活動に要する費用</t>
  </si>
  <si>
    <t>潜在介護支援専門員の復職等に要する経費</t>
  </si>
  <si>
    <t>事務的な業務のタスクシフトに要する経費</t>
  </si>
  <si>
    <t>ケアマネージャーの同行訪問に要する経費</t>
  </si>
  <si>
    <t>ケアマネージャーの安全確保に要する経費</t>
  </si>
  <si>
    <t>経営改善に要する費用</t>
  </si>
  <si>
    <t>利用者や介護支援専門員等確保のための広報活動に要する費用</t>
  </si>
  <si>
    <t>上記のとおり原本と相違ないことを証明します。</t>
  </si>
  <si>
    <t>代表者職・氏名</t>
  </si>
  <si>
    <t>地域のケアマネジメント提供体制確保支援事業　事業所別実績報告内容</t>
  </si>
  <si>
    <t>事業所番号</t>
  </si>
  <si>
    <t>1　補助メニュー別実績内容</t>
  </si>
  <si>
    <t>A　補助メニュー（選択）</t>
  </si>
  <si>
    <t>B　補助メニューの内容（自由記入）</t>
  </si>
  <si>
    <t>C　提出する根拠資料（自由記入）</t>
  </si>
  <si>
    <t>D　事業実施開始日</t>
  </si>
  <si>
    <t>E　事業実施終了日</t>
  </si>
  <si>
    <t>F　実際にかかる経費</t>
  </si>
  <si>
    <t>G　補助対象基礎額（基準額適用後）</t>
  </si>
  <si>
    <t>H　補助金実績額（自動計算)</t>
  </si>
  <si>
    <t>基準額超過の確認</t>
  </si>
  <si>
    <t>補助対象基礎額</t>
  </si>
  <si>
    <t>積算書</t>
  </si>
  <si>
    <t>小計</t>
  </si>
  <si>
    <t>※B欄には取組内容を具体的に記載し、C欄には事業所が提出する根拠資料名を自由記入してください。D・E欄には事業の開始日と終了日を入力してください。G欄には実際にかかる経費とメニュー別基準額の低い方を表示し、H欄には事業所全体が50万円を超える場合の按分後金額を表示します。各明細では千円未満の切捨てを行いません。</t>
  </si>
  <si>
    <t>2　同行訪問（複数名訪問）の計算</t>
  </si>
  <si>
    <t>A　同行訪問の種類（選択）</t>
  </si>
  <si>
    <t>B　回数</t>
  </si>
  <si>
    <t>C　同行する介護支援専門員等の氏名</t>
  </si>
  <si>
    <t>D　基準額×回数（自動計算）</t>
  </si>
  <si>
    <t>E　補助金実績額（自動計算）</t>
  </si>
  <si>
    <t>① 30分以上（中山間地域等・離島等地域以外）4,000円／回</t>
  </si>
  <si>
    <t>③ 30分以上（中山間地域等・離島等地域）5,000円／回</t>
  </si>
  <si>
    <t>【同行訪問の単価】
① 中山間地域等・離島等地域以外：30分以上 4,000円／回　② 同地域以外：30分未満 2,500円／回
③ 中山間地域等・離島等地域：30分以上 5,000円／回　④ 同地域：30分未満 3,500円／回
D欄は選択した区分の単価×回数、E欄は事業所全体の額に応じた按分後の実績額を自動計算します。各明細では千円未満の切捨てを行いません。</t>
  </si>
  <si>
    <t>3　事業所実績額の確認</t>
  </si>
  <si>
    <t>補助メニュー実績額小計</t>
  </si>
  <si>
    <t>同行訪問実績額小計</t>
  </si>
  <si>
    <t>按分後合計額</t>
  </si>
  <si>
    <t>1事業所当たり上限額</t>
  </si>
  <si>
    <t>実績額合計（千円未満切捨て）</t>
  </si>
  <si>
    <t>【自動計算の考え方】
・G欄は、実際にかかる経費とメニュー別基準額の低い方を補助対象基礎額として表示します。
・H欄は、補助対象基礎額の合計が50万円を超える場合に、その割合で按分した金額を表示します。
・同行訪問は、区分別単価×回数を補助対象基礎額とし、E欄に按分後金額を表示します。
・各明細では千円未満を切り捨てず、最後の「実績額合計」でのみ千円未満を切り捨て、かつ50万円を上限とします。</t>
  </si>
  <si>
    <t>見積書</t>
  </si>
  <si>
    <t>居宅介護支援</t>
  </si>
  <si>
    <t>中山間地域等・離島等地域</t>
  </si>
  <si>
    <t>メニュー</t>
  </si>
  <si>
    <t>基準額</t>
  </si>
  <si>
    <t>② 30分未満（中山間地域等・離島等地域以外）2,500円／回</t>
  </si>
  <si>
    <t>介護予防支援</t>
  </si>
  <si>
    <t>中山間地域等・離島等地域以外</t>
  </si>
  <si>
    <t>給与規定</t>
  </si>
  <si>
    <t>介護予防ケアマネジメント</t>
  </si>
  <si>
    <t>雇用契約書（案）</t>
  </si>
  <si>
    <t>④ 30分未満（中山間地域等・離島等地域）3,500円／回</t>
  </si>
  <si>
    <t>特定施設入居者生活介護</t>
  </si>
  <si>
    <t>賃金台帳・給与明細</t>
  </si>
  <si>
    <t>介護予防特定施設入居者生活介護</t>
  </si>
  <si>
    <t>業務委託仕様書</t>
  </si>
  <si>
    <t>小規模多機能型居宅介護</t>
  </si>
  <si>
    <t>業務委託契約書（案）</t>
  </si>
  <si>
    <t>介護予防小規模多機能型居宅介護</t>
  </si>
  <si>
    <t>研修案内・受講料資料</t>
  </si>
  <si>
    <t>看護小規模多機能型居宅介護</t>
  </si>
  <si>
    <t>旅費計算書</t>
  </si>
  <si>
    <t>地域密着型特定施設入居者生活介護</t>
  </si>
  <si>
    <t>交通経路・運賃表</t>
  </si>
  <si>
    <t>認知症対応型共同生活介護</t>
  </si>
  <si>
    <t>製品カタログ・仕様書</t>
  </si>
  <si>
    <t>介護予防認知症対応型共同生活介護</t>
  </si>
  <si>
    <t>ホームページ改修仕様書</t>
  </si>
  <si>
    <t>地域密着型介護老人福祉施設</t>
  </si>
  <si>
    <t>デザイン案・印刷仕様書</t>
  </si>
  <si>
    <t>介護老人福祉施設</t>
  </si>
  <si>
    <t>実施計画書</t>
  </si>
  <si>
    <t>介護老人保健施設</t>
  </si>
  <si>
    <t>請求書・領収書</t>
  </si>
  <si>
    <t>介護医療院</t>
  </si>
  <si>
    <t>その他</t>
  </si>
  <si>
    <t>様式第６号の1</t>
  </si>
  <si>
    <t>地域のケアマネジメント提供体制確保支援事業　事業所実施報告書1</t>
  </si>
  <si>
    <t>集計用（自動）</t>
  </si>
  <si>
    <t>実際経費</t>
  </si>
  <si>
    <t>実績金額</t>
  </si>
  <si>
    <t>事業所住所</t>
  </si>
  <si>
    <t>F　実際にかかった経費</t>
  </si>
  <si>
    <t>H　補助金実績額（自動計算）</t>
  </si>
  <si>
    <t>同行訪問</t>
  </si>
  <si>
    <t>最終実績額</t>
  </si>
  <si>
    <t>C　介護支援専門員の氏名
（複数可）</t>
  </si>
  <si>
    <t>E　補助金実績金額（自動計算）</t>
  </si>
  <si>
    <t>3　事業所実施報告の確認</t>
  </si>
  <si>
    <t>同行訪問実績小計</t>
  </si>
  <si>
    <t>様式第６号の2</t>
  </si>
  <si>
    <t>地域のケアマネジメント提供体制確保支援事業　事業所実施報告書2</t>
  </si>
  <si>
    <t>様式第６号の3</t>
  </si>
  <si>
    <t>地域のケアマネジメント提供体制確保支援事業　事業所実施報告書3</t>
  </si>
  <si>
    <t>様式第６号の4</t>
  </si>
  <si>
    <t>地域のケアマネジメント提供体制確保支援事業　事業所実施報告書4</t>
  </si>
  <si>
    <t>様式第６号の5</t>
  </si>
  <si>
    <t>地域のケアマネジメント提供体制確保支援事業　事業所実施報告書5</t>
  </si>
  <si>
    <t>様式第６号の6</t>
  </si>
  <si>
    <t>地域のケアマネジメント提供体制確保支援事業　事業所実施報告書6</t>
  </si>
  <si>
    <t>様式第６号の7</t>
  </si>
  <si>
    <t>地域のケアマネジメント提供体制確保支援事業　事業所実施報告書7</t>
  </si>
  <si>
    <t>様式第６号の8</t>
  </si>
  <si>
    <t>地域のケアマネジメント提供体制確保支援事業　事業所実施報告書8</t>
  </si>
  <si>
    <t>様式第６号の9</t>
  </si>
  <si>
    <t>地域のケアマネジメント提供体制確保支援事業　事業所実施報告書9</t>
  </si>
  <si>
    <t>様式第６号の10</t>
  </si>
  <si>
    <t>地域のケアマネジメント提供体制確保支援事業　事業所実施報告書10</t>
  </si>
  <si>
    <t>様式第６号の11</t>
  </si>
  <si>
    <t>地域のケアマネジメント提供体制確保支援事業　事業所実施報告書11</t>
  </si>
  <si>
    <t>様式第６号の12</t>
  </si>
  <si>
    <t>地域のケアマネジメント提供体制確保支援事業　事業所実施報告書12</t>
  </si>
  <si>
    <t>様式第６号の13</t>
  </si>
  <si>
    <t>地域のケアマネジメント提供体制確保支援事業　事業所実施報告書13</t>
  </si>
  <si>
    <t>様式第６号の14</t>
  </si>
  <si>
    <t>地域のケアマネジメント提供体制確保支援事業　事業所実施報告書14</t>
  </si>
  <si>
    <t>様式第６号の15</t>
  </si>
  <si>
    <t>地域のケアマネジメント提供体制確保支援事業　事業所実施報告書15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</si>
</sst>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DBNum3]ggge&quot;年&quot;m&quot;月&quot;d&quot;日&quot;\(aaa\)"/>
    <numFmt numFmtId="177" formatCode="#,##0&quot;円&quot;"/>
    <numFmt numFmtId="178" formatCode="#,##0_);[Red]\(#,##0\)"/>
    <numFmt numFmtId="179" formatCode="m/d/yyyy"/>
    <numFmt numFmtId="180" formatCode="0&quot;回&quot;"/>
  </numFmts>
  <fonts count="47">
    <font>
      <sz val="11"/>
      <color theme="1"/>
      <name val="Calibri"/>
      <family val="2"/>
      <charset val="1"/>
    </font>
    <font>
      <sz val="11"/>
      <color theme="1"/>
      <name val="游ゴシック"/>
      <family val="2"/>
      <charset val="128"/>
      <scheme val="minor"/>
    </font>
    <font>
      <sz val="11"/>
      <color theme="1"/>
      <name val="MS P明朝"/>
      <family val="3"/>
      <charset val="128"/>
    </font>
    <font>
      <sz val="11"/>
      <color theme="1"/>
      <name val="Noto Sans CJK SC"/>
      <family val="2"/>
      <charset val="1"/>
    </font>
    <font>
      <sz val="11"/>
      <name val="ＭＳ Ｐゴシック"/>
      <family val="3"/>
      <charset val="128"/>
    </font>
    <font>
      <sz val="12"/>
      <name val="ＭＳ 明朝"/>
      <family val="1"/>
      <charset val="128"/>
    </font>
    <font>
      <sz val="12"/>
      <name val="ＭＳ ゴシック"/>
      <family val="3"/>
      <charset val="128"/>
    </font>
    <font>
      <sz val="14"/>
      <name val="ＭＳ 明朝"/>
      <family val="1"/>
      <charset val="128"/>
    </font>
    <font>
      <sz val="11"/>
      <name val="ＭＳ 明朝"/>
      <family val="1"/>
      <charset val="128"/>
    </font>
    <font>
      <sz val="10"/>
      <name val="ＭＳ 明朝"/>
      <family val="1"/>
      <charset val="128"/>
    </font>
    <font>
      <sz val="11.5"/>
      <color theme="1"/>
      <name val="ＭＳ 明朝"/>
      <family val="1"/>
      <charset val="128"/>
    </font>
    <font>
      <sz val="12"/>
      <color rgb="FFFF0000"/>
      <name val="ＭＳ Ｐ明朝"/>
      <family val="1"/>
      <charset val="128"/>
    </font>
    <font>
      <sz val="12"/>
      <color rgb="FFFF0000"/>
      <name val="ＭＳ 明朝"/>
      <family val="1"/>
      <charset val="128"/>
    </font>
    <font>
      <sz val="10.5"/>
      <name val="ＭＳ 明朝"/>
      <family val="1"/>
      <charset val="128"/>
    </font>
    <font>
      <sz val="11"/>
      <name val="ＭＳ Ｐゴシック"/>
      <family val="3"/>
    </font>
    <font>
      <sz val="11"/>
      <color rgb="FF000000"/>
      <name val="ＭＳ 明朝"/>
      <family val="3"/>
      <charset val="128"/>
    </font>
    <font>
      <sz val="10"/>
      <color rgb="FF000000"/>
      <name val="ＭＳ 明朝"/>
      <family val="3"/>
      <charset val="128"/>
    </font>
    <font>
      <b/>
      <sz val="10"/>
      <name val="ＭＳ 明朝"/>
      <family val="3"/>
      <charset val="128"/>
    </font>
    <font>
      <b/>
      <sz val="11"/>
      <name val="ＭＳ 明朝"/>
      <family val="3"/>
      <charset val="128"/>
    </font>
    <font>
      <b/>
      <sz val="10"/>
      <color rgb="FF000000"/>
      <name val="ＭＳ 明朝"/>
      <family val="3"/>
      <charset val="128"/>
    </font>
    <font>
      <b/>
      <sz val="13"/>
      <color rgb="FF000000"/>
      <name val="ＭＳ 明朝"/>
      <family val="3"/>
      <charset val="128"/>
    </font>
    <font>
      <b/>
      <sz val="9"/>
      <color rgb="FF000000"/>
      <name val="ＭＳ 明朝"/>
      <family val="3"/>
      <charset val="128"/>
    </font>
    <font>
      <b/>
      <sz val="12"/>
      <color rgb="FF000000"/>
      <name val="ＭＳ 明朝"/>
      <family val="3"/>
      <charset val="128"/>
    </font>
    <font>
      <sz val="10.5"/>
      <color rgb="FF000000"/>
      <name val="ＭＳ 明朝"/>
      <family val="3"/>
      <charset val="128"/>
    </font>
    <font>
      <sz val="12"/>
      <color rgb="FF000000"/>
      <name val="ＭＳ 明朝"/>
      <family val="3"/>
      <charset val="128"/>
    </font>
    <font>
      <b/>
      <sz val="10.5"/>
      <color rgb="FF000000"/>
      <name val="ＭＳ 明朝"/>
      <family val="3"/>
      <charset val="128"/>
    </font>
    <font>
      <sz val="11"/>
      <color theme="1"/>
      <name val="ＭＳ Ｐゴシック"/>
      <family val="2"/>
      <charset val="128"/>
    </font>
    <font>
      <sz val="13"/>
      <color rgb="FF000000"/>
      <name val="ＭＳ 明朝"/>
      <family val="1"/>
      <charset val="128"/>
    </font>
    <font>
      <sz val="11"/>
      <color theme="1"/>
      <name val="ＭＳ 明朝"/>
      <family val="1"/>
      <charset val="128"/>
    </font>
    <font>
      <sz val="18"/>
      <color theme="1"/>
      <name val="ＭＳ 明朝"/>
      <family val="1"/>
      <charset val="128"/>
    </font>
    <font>
      <b/>
      <sz val="9"/>
      <color rgb="FF000000"/>
      <name val="ＭＳ 明朝"/>
      <family val="1"/>
      <charset val="128"/>
    </font>
    <font>
      <b/>
      <sz val="10"/>
      <color rgb="FF000000"/>
      <name val="ＭＳ 明朝"/>
      <family val="1"/>
      <charset val="128"/>
    </font>
    <font>
      <b/>
      <sz val="11"/>
      <color rgb="FF666666"/>
      <name val="Calibri"/>
      <family val="2"/>
    </font>
    <font>
      <b/>
      <sz val="15"/>
      <color rgb="FF000000"/>
      <name val="ＭＳ 明朝"/>
      <family val="3"/>
      <charset val="128"/>
    </font>
    <font>
      <sz val="11"/>
      <color theme="1"/>
      <name val="ＭＳ Ｐゴシック"/>
      <family val="2"/>
      <scheme val="minor"/>
    </font>
    <font>
      <b/>
      <sz val="10"/>
      <color rgb="FF666666"/>
      <name val="Yu Gothic"/>
      <family val="3"/>
      <charset val="128"/>
    </font>
    <font>
      <sz val="10"/>
      <color rgb="FF1F1F1F"/>
      <name val="Yu Gothic"/>
      <family val="3"/>
      <charset val="128"/>
    </font>
    <font>
      <b/>
      <sz val="12"/>
      <color rgb="FF1F4E78"/>
      <name val="Yu Gothic"/>
      <family val="3"/>
      <charset val="128"/>
    </font>
    <font>
      <b/>
      <sz val="12"/>
      <color rgb="FFFFFFFF"/>
      <name val="Yu Gothic"/>
      <family val="3"/>
      <charset val="128"/>
    </font>
    <font>
      <b/>
      <sz val="11"/>
      <color rgb="FF1F4E78"/>
      <name val="Yu Gothic"/>
      <family val="3"/>
      <charset val="128"/>
    </font>
    <font>
      <b/>
      <sz val="16"/>
      <color rgb="FF1F4E78"/>
      <name val="Yu Gothic"/>
      <family val="3"/>
      <charset val="128"/>
    </font>
    <font>
      <b/>
      <sz val="11"/>
      <color rgb="FFFFFFFF"/>
      <name val="Yu Gothic"/>
      <family val="3"/>
      <charset val="128"/>
    </font>
    <font>
      <b/>
      <sz val="18"/>
      <color rgb="FFFFFFFF"/>
      <name val="Yu Gothic"/>
      <family val="3"/>
      <charset val="128"/>
    </font>
    <font>
      <b/>
      <sz val="11"/>
      <color rgb="FFFF0000"/>
      <name val="Yu Gothic"/>
      <family val="3"/>
      <charset val="128"/>
    </font>
    <font>
      <sz val="11"/>
      <color rgb="FF000000"/>
      <name val="ＭＳ 明朝"/>
      <family val="1"/>
      <charset val="128"/>
    </font>
    <font>
      <b/>
      <sz val="11"/>
      <color rgb="FF000000"/>
      <name val="ＭＳ 明朝"/>
      <family val="1"/>
      <charset val="128"/>
    </font>
    <font>
      <sz val="6"/>
      <name val="ＭＳ Ｐゴシック"/>
      <family val="3"/>
      <charset val="128"/>
    </font>
  </fonts>
  <fills count="21">
    <fill>
      <patternFill patternType="none"/>
    </fill>
    <fill>
      <patternFill patternType="gray125"/>
    </fill>
    <fill>
      <patternFill patternType="solid">
        <fgColor rgb="FFEEF4FA"/>
        <bgColor rgb="FFFFFFFF"/>
      </patternFill>
    </fill>
    <fill>
      <patternFill patternType="solid">
        <fgColor rgb="FFE2F0D9"/>
        <bgColor rgb="FFD9EAF7"/>
      </patternFill>
    </fill>
    <fill>
      <patternFill patternType="solid">
        <fgColor rgb="FFFCE4D6"/>
        <bgColor rgb="FFFFF2CC"/>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5" tint="0.79998168889431442"/>
        <bgColor rgb="FFD9EAF7"/>
      </patternFill>
    </fill>
    <fill>
      <patternFill patternType="solid">
        <fgColor rgb="FFF2F2F2"/>
      </patternFill>
    </fill>
    <fill>
      <patternFill patternType="solid">
        <fgColor rgb="FFFFF2CC"/>
      </patternFill>
    </fill>
    <fill>
      <patternFill patternType="solid">
        <fgColor rgb="FFF4CCCC"/>
      </patternFill>
    </fill>
    <fill>
      <patternFill patternType="solid">
        <fgColor rgb="FFE2F0D9"/>
      </patternFill>
    </fill>
    <fill>
      <patternFill patternType="solid">
        <fgColor rgb="FFE7E6E6"/>
      </patternFill>
    </fill>
    <fill>
      <patternFill patternType="solid">
        <fgColor rgb="FFFFFDF2"/>
      </patternFill>
    </fill>
    <fill>
      <patternFill patternType="solid">
        <fgColor rgb="FF1F4E78"/>
      </patternFill>
    </fill>
    <fill>
      <patternFill patternType="solid">
        <fgColor rgb="FFFFFFFF"/>
      </patternFill>
    </fill>
    <fill>
      <patternFill patternType="solid">
        <fgColor rgb="FFF7F9FB"/>
      </patternFill>
    </fill>
    <fill>
      <patternFill patternType="solid">
        <fgColor rgb="FFFCE4D6"/>
      </patternFill>
    </fill>
    <fill>
      <patternFill patternType="solid">
        <fgColor rgb="FFD9EAF7"/>
      </patternFill>
    </fill>
  </fills>
  <borders count="55">
    <border>
      <left/>
      <right/>
      <top/>
      <bottom/>
      <diagonal/>
    </border>
    <border>
      <left/>
      <right/>
      <top style="thin">
        <color rgb="FF7F8FA6"/>
      </top>
      <bottom style="thin">
        <color rgb="FF7F8FA6"/>
      </bottom>
      <diagonal/>
    </border>
    <border>
      <left/>
      <right style="thin">
        <color rgb="FF7F8FA6"/>
      </right>
      <top style="thin">
        <color rgb="FF7F8FA6"/>
      </top>
      <bottom style="thin">
        <color rgb="FF7F8FA6"/>
      </bottom>
      <diagonal/>
    </border>
    <border>
      <left/>
      <right/>
      <top/>
      <bottom style="thin">
        <color rgb="FF7F8FA6"/>
      </bottom>
      <diagonal/>
    </border>
    <border>
      <left/>
      <right/>
      <top style="thin">
        <color rgb="FF7F8FA6"/>
      </top>
      <bottom/>
      <diagonal/>
    </border>
    <border>
      <left/>
      <right style="thin">
        <color rgb="FF7F8FA6"/>
      </right>
      <top style="thin">
        <color rgb="FF7F8FA6"/>
      </top>
      <bottom/>
      <diagonal/>
    </border>
    <border>
      <left style="thin">
        <color rgb="FF7F8FA6"/>
      </left>
      <right/>
      <top/>
      <bottom/>
      <diagonal/>
    </border>
    <border>
      <left/>
      <right style="thin">
        <color rgb="FF7F8FA6"/>
      </right>
      <top/>
      <bottom/>
      <diagonal/>
    </border>
    <border>
      <left style="thin">
        <color rgb="FF7F8FA6"/>
      </left>
      <right/>
      <top/>
      <bottom style="thin">
        <color rgb="FF7F8FA6"/>
      </bottom>
      <diagonal/>
    </border>
    <border>
      <left/>
      <right style="thin">
        <color rgb="FF7F8FA6"/>
      </right>
      <top/>
      <bottom style="thin">
        <color rgb="FF7F8FA6"/>
      </bottom>
      <diagonal/>
    </border>
    <border>
      <left style="thin">
        <color rgb="FF7F8FA6"/>
      </left>
      <right style="thin">
        <color rgb="FF7F8FA6"/>
      </right>
      <top style="thin">
        <color rgb="FF7F8FA6"/>
      </top>
      <bottom style="thin">
        <color rgb="FF7F8FA6"/>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medium">
        <color rgb="FF000000"/>
      </top>
      <bottom style="medium">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B7C9D6"/>
      </left>
      <right style="thin">
        <color rgb="FFB7C9D6"/>
      </right>
      <top style="thin">
        <color rgb="FFB7C9D6"/>
      </top>
      <bottom style="thin">
        <color rgb="FFB7C9D6"/>
      </bottom>
      <diagonal/>
    </border>
    <border>
      <left/>
      <right/>
      <top/>
      <bottom style="hair">
        <color rgb="FFD9D9D9"/>
      </bottom>
      <diagonal/>
    </border>
    <border>
      <left/>
      <right/>
      <top style="thin">
        <color rgb="FFB7C9D6"/>
      </top>
      <bottom/>
      <diagonal/>
    </border>
    <border>
      <left/>
      <right style="thin">
        <color rgb="FFB7C9D6"/>
      </right>
      <top style="thin">
        <color rgb="FFB7C9D6"/>
      </top>
      <bottom/>
      <diagonal/>
    </border>
    <border>
      <left style="thin">
        <color rgb="FFB7C9D6"/>
      </left>
      <right/>
      <top/>
      <bottom style="thin">
        <color rgb="FFB7C9D6"/>
      </bottom>
      <diagonal/>
    </border>
    <border>
      <left/>
      <right/>
      <top/>
      <bottom style="thin">
        <color rgb="FFB7C9D6"/>
      </bottom>
      <diagonal/>
    </border>
    <border>
      <left/>
      <right style="thin">
        <color rgb="FFB7C9D6"/>
      </right>
      <top/>
      <bottom style="thin">
        <color rgb="FFB7C9D6"/>
      </bottom>
      <diagonal/>
    </border>
    <border>
      <left style="thin">
        <color rgb="FFB7C9D6"/>
      </left>
      <right style="thin">
        <color rgb="FFB7C9D6"/>
      </right>
      <top/>
      <bottom style="thin">
        <color rgb="FFB7C9D6"/>
      </bottom>
      <diagonal/>
    </border>
  </borders>
  <cellStyleXfs count="11">
    <xf numFmtId="0" fontId="0" fillId="0" borderId="0"/>
    <xf numFmtId="0" fontId="1" fillId="0" borderId="0">
      <alignment vertical="center"/>
    </xf>
    <xf numFmtId="0" fontId="4" fillId="0" borderId="0">
      <alignment vertical="center"/>
    </xf>
    <xf numFmtId="38" fontId="1" fillId="0" borderId="0">
      <alignment vertical="center"/>
    </xf>
    <xf numFmtId="38" fontId="4" fillId="0" borderId="0"/>
    <xf numFmtId="38" fontId="14" fillId="0" borderId="0"/>
    <xf numFmtId="38" fontId="1" fillId="0" borderId="0">
      <alignment vertical="center"/>
    </xf>
    <xf numFmtId="0" fontId="4" fillId="0" borderId="0"/>
    <xf numFmtId="0" fontId="1" fillId="0" borderId="0">
      <alignment vertical="center"/>
    </xf>
    <xf numFmtId="0" fontId="34" fillId="0" borderId="0"/>
    <xf numFmtId="38" fontId="1" fillId="0" borderId="0">
      <alignment vertical="center"/>
    </xf>
  </cellStyleXfs>
  <cellXfs count="212">
    <xf numFmtId="0" fontId="0" fillId="0" borderId="0" xfId="0"/>
    <xf numFmtId="0" fontId="2" fillId="0" borderId="0" xfId="0" applyFont="1" applyAlignment="1">
      <alignment vertical="center" wrapText="1"/>
    </xf>
    <xf numFmtId="0" fontId="6" fillId="5" borderId="0" xfId="2" applyFont="1" applyFill="1">
      <alignment vertical="center"/>
    </xf>
    <xf numFmtId="0" fontId="5" fillId="5" borderId="0" xfId="2" applyFont="1" applyFill="1" applyAlignment="1">
      <alignment horizontal="left" vertical="center"/>
    </xf>
    <xf numFmtId="0" fontId="7" fillId="5" borderId="0" xfId="2" applyFont="1" applyFill="1" applyAlignment="1">
      <alignment horizontal="distributed" vertical="center" indent="1"/>
    </xf>
    <xf numFmtId="0" fontId="5" fillId="0" borderId="0" xfId="2" applyFont="1">
      <alignment vertical="center"/>
    </xf>
    <xf numFmtId="0" fontId="5" fillId="0" borderId="0" xfId="2" applyFont="1" applyAlignment="1">
      <alignment horizontal="center" vertical="center"/>
    </xf>
    <xf numFmtId="49" fontId="5" fillId="5" borderId="0" xfId="2" applyNumberFormat="1" applyFont="1" applyFill="1">
      <alignment vertical="center"/>
    </xf>
    <xf numFmtId="0" fontId="5" fillId="5" borderId="0" xfId="2" applyFont="1" applyFill="1" applyProtection="1">
      <alignment vertical="center"/>
      <protection locked="0"/>
    </xf>
    <xf numFmtId="0" fontId="8" fillId="5" borderId="0" xfId="2" applyFont="1" applyFill="1">
      <alignment vertical="center"/>
    </xf>
    <xf numFmtId="0" fontId="5" fillId="5" borderId="0" xfId="2" applyFont="1" applyFill="1" applyAlignment="1">
      <alignment vertical="center" shrinkToFit="1"/>
    </xf>
    <xf numFmtId="0" fontId="5" fillId="5" borderId="0" xfId="2" applyFont="1" applyFill="1" applyAlignment="1">
      <alignment vertical="center" wrapText="1"/>
    </xf>
    <xf numFmtId="0" fontId="5" fillId="5" borderId="0" xfId="2" applyFont="1" applyFill="1" applyAlignment="1">
      <alignment vertical="top" wrapText="1"/>
    </xf>
    <xf numFmtId="0" fontId="11" fillId="0" borderId="0" xfId="1" applyFont="1">
      <alignment vertical="center"/>
    </xf>
    <xf numFmtId="0" fontId="12" fillId="5" borderId="0" xfId="2" applyFont="1" applyFill="1">
      <alignment vertical="center"/>
    </xf>
    <xf numFmtId="0" fontId="10" fillId="0" borderId="0" xfId="1" applyFont="1" applyAlignment="1">
      <alignment vertical="top" wrapText="1"/>
    </xf>
    <xf numFmtId="0" fontId="3" fillId="0" borderId="0" xfId="0" applyFont="1" applyAlignment="1">
      <alignment vertical="center" wrapText="1"/>
    </xf>
    <xf numFmtId="0" fontId="2" fillId="0" borderId="0" xfId="0" applyFont="1"/>
    <xf numFmtId="0" fontId="15" fillId="0" borderId="1" xfId="0" applyFont="1" applyBorder="1"/>
    <xf numFmtId="0" fontId="15" fillId="0" borderId="2" xfId="0" applyFont="1" applyBorder="1"/>
    <xf numFmtId="0" fontId="15" fillId="0" borderId="0" xfId="0" applyFont="1" applyAlignment="1">
      <alignment vertical="center" wrapText="1"/>
    </xf>
    <xf numFmtId="38" fontId="15" fillId="0" borderId="0" xfId="4" applyFont="1" applyAlignment="1">
      <alignment horizontal="left" vertical="center" wrapText="1"/>
    </xf>
    <xf numFmtId="38" fontId="23" fillId="0" borderId="0" xfId="4" applyFont="1" applyAlignment="1">
      <alignment horizontal="left" vertical="center"/>
    </xf>
    <xf numFmtId="38" fontId="23" fillId="0" borderId="0" xfId="4" applyFont="1" applyAlignment="1">
      <alignment vertical="center"/>
    </xf>
    <xf numFmtId="38" fontId="24" fillId="0" borderId="0" xfId="4" applyFont="1"/>
    <xf numFmtId="38" fontId="15" fillId="0" borderId="0" xfId="4" applyFont="1"/>
    <xf numFmtId="38" fontId="24" fillId="0" borderId="0" xfId="4" applyFont="1" applyAlignment="1">
      <alignment horizontal="center" vertical="center"/>
    </xf>
    <xf numFmtId="38" fontId="23" fillId="0" borderId="0" xfId="4" applyFont="1" applyAlignment="1">
      <alignment horizontal="left" vertical="center" wrapText="1"/>
    </xf>
    <xf numFmtId="38" fontId="23" fillId="0" borderId="0" xfId="4" applyFont="1" applyAlignment="1">
      <alignment horizontal="center" vertical="center" wrapText="1"/>
    </xf>
    <xf numFmtId="38" fontId="23" fillId="0" borderId="0" xfId="4" applyFont="1" applyAlignment="1">
      <alignment horizontal="center" vertical="center"/>
    </xf>
    <xf numFmtId="38" fontId="23" fillId="0" borderId="0" xfId="4" applyFont="1" applyAlignment="1">
      <alignment vertical="center" wrapText="1"/>
    </xf>
    <xf numFmtId="38" fontId="25" fillId="6" borderId="15" xfId="4" applyFont="1" applyFill="1" applyBorder="1" applyAlignment="1">
      <alignment horizontal="center" vertical="center" wrapText="1"/>
    </xf>
    <xf numFmtId="38" fontId="23" fillId="0" borderId="19" xfId="4" applyFont="1" applyBorder="1" applyAlignment="1">
      <alignment vertical="center"/>
    </xf>
    <xf numFmtId="0" fontId="23" fillId="0" borderId="23" xfId="7" applyFont="1" applyBorder="1" applyAlignment="1">
      <alignment vertical="center"/>
    </xf>
    <xf numFmtId="38" fontId="23" fillId="0" borderId="21" xfId="6" applyFont="1" applyBorder="1" applyAlignment="1">
      <alignment horizontal="right" vertical="center"/>
    </xf>
    <xf numFmtId="38" fontId="23" fillId="0" borderId="26" xfId="6" applyFont="1" applyBorder="1" applyAlignment="1">
      <alignment horizontal="right" vertical="center"/>
    </xf>
    <xf numFmtId="0" fontId="23" fillId="0" borderId="27" xfId="7" applyFont="1" applyBorder="1" applyAlignment="1">
      <alignment vertical="center"/>
    </xf>
    <xf numFmtId="38" fontId="25" fillId="0" borderId="30" xfId="6" applyFont="1" applyBorder="1" applyAlignment="1">
      <alignment horizontal="right" vertical="center" wrapText="1"/>
    </xf>
    <xf numFmtId="0" fontId="23" fillId="0" borderId="31" xfId="7" applyFont="1" applyBorder="1" applyAlignment="1">
      <alignment horizontal="left" vertical="center"/>
    </xf>
    <xf numFmtId="38" fontId="23" fillId="0" borderId="0" xfId="4" applyFont="1" applyAlignment="1">
      <alignment vertical="center" shrinkToFit="1"/>
    </xf>
    <xf numFmtId="38" fontId="15" fillId="0" borderId="0" xfId="4" applyFont="1" applyAlignment="1">
      <alignment horizontal="distributed" vertical="center" shrinkToFit="1"/>
    </xf>
    <xf numFmtId="38" fontId="15" fillId="0" borderId="0" xfId="4" applyFont="1" applyAlignment="1">
      <alignment vertical="center" shrinkToFit="1"/>
    </xf>
    <xf numFmtId="0" fontId="15" fillId="0" borderId="0" xfId="7" applyFont="1" applyAlignment="1">
      <alignment vertical="center" shrinkToFit="1"/>
    </xf>
    <xf numFmtId="38" fontId="23" fillId="0" borderId="0" xfId="4" applyFont="1"/>
    <xf numFmtId="0" fontId="19" fillId="0" borderId="0" xfId="0" applyFont="1" applyAlignment="1">
      <alignment horizontal="center" vertical="center" wrapText="1"/>
    </xf>
    <xf numFmtId="0" fontId="19" fillId="0" borderId="0" xfId="0" applyFont="1" applyAlignment="1">
      <alignment vertical="center" wrapText="1"/>
    </xf>
    <xf numFmtId="0" fontId="19" fillId="0" borderId="0" xfId="0" applyFont="1" applyAlignment="1">
      <alignment horizontal="center" vertical="center"/>
    </xf>
    <xf numFmtId="0" fontId="18" fillId="0" borderId="0" xfId="0" applyFont="1" applyAlignment="1">
      <alignment vertical="center" wrapText="1"/>
    </xf>
    <xf numFmtId="0" fontId="0" fillId="0" borderId="42" xfId="0" applyBorder="1"/>
    <xf numFmtId="0" fontId="26" fillId="0" borderId="0" xfId="0" applyFont="1"/>
    <xf numFmtId="0" fontId="17" fillId="6" borderId="43" xfId="0" applyFont="1" applyFill="1" applyBorder="1" applyAlignment="1">
      <alignment vertical="center" wrapText="1"/>
    </xf>
    <xf numFmtId="0" fontId="21" fillId="6" borderId="44" xfId="0" applyFont="1" applyFill="1" applyBorder="1" applyAlignment="1">
      <alignment horizontal="center" vertical="center" wrapText="1"/>
    </xf>
    <xf numFmtId="0" fontId="0" fillId="7" borderId="42" xfId="0" applyFill="1" applyBorder="1"/>
    <xf numFmtId="0" fontId="21" fillId="7" borderId="40" xfId="0" applyFont="1" applyFill="1" applyBorder="1" applyAlignment="1">
      <alignment horizontal="center" vertical="center" wrapText="1"/>
    </xf>
    <xf numFmtId="0" fontId="28" fillId="7" borderId="42" xfId="0" applyFont="1" applyFill="1" applyBorder="1"/>
    <xf numFmtId="38" fontId="23" fillId="8" borderId="18" xfId="6" applyFont="1" applyFill="1" applyBorder="1" applyAlignment="1">
      <alignment horizontal="right" vertical="center" wrapText="1"/>
    </xf>
    <xf numFmtId="38" fontId="23" fillId="0" borderId="42" xfId="4" applyFont="1" applyBorder="1" applyAlignment="1">
      <alignment horizontal="center" vertical="center" wrapText="1"/>
    </xf>
    <xf numFmtId="38" fontId="25" fillId="0" borderId="42" xfId="4" applyFont="1" applyBorder="1" applyAlignment="1">
      <alignment horizontal="center" vertical="center" wrapText="1"/>
    </xf>
    <xf numFmtId="38" fontId="23" fillId="8" borderId="21" xfId="6" applyFont="1" applyFill="1" applyBorder="1" applyAlignment="1">
      <alignment horizontal="right" vertical="center" wrapText="1"/>
    </xf>
    <xf numFmtId="0" fontId="30" fillId="10" borderId="46" xfId="0" applyFont="1" applyFill="1" applyBorder="1" applyAlignment="1">
      <alignment horizontal="center" vertical="center" wrapText="1"/>
    </xf>
    <xf numFmtId="0" fontId="15" fillId="0" borderId="46" xfId="0" applyFont="1" applyBorder="1" applyAlignment="1">
      <alignment horizontal="left" vertical="center" wrapText="1"/>
    </xf>
    <xf numFmtId="0" fontId="31" fillId="10" borderId="46" xfId="0" applyFont="1" applyFill="1" applyBorder="1" applyAlignment="1">
      <alignment vertical="center" wrapText="1"/>
    </xf>
    <xf numFmtId="0" fontId="9" fillId="6" borderId="46" xfId="0" applyFont="1" applyFill="1" applyBorder="1" applyAlignment="1">
      <alignment vertical="center" wrapText="1"/>
    </xf>
    <xf numFmtId="0" fontId="21" fillId="7" borderId="46" xfId="0" applyFont="1" applyFill="1" applyBorder="1" applyAlignment="1">
      <alignment horizontal="center" vertical="center" wrapText="1"/>
    </xf>
    <xf numFmtId="0" fontId="17" fillId="10" borderId="45" xfId="0" applyFont="1" applyFill="1" applyBorder="1" applyAlignment="1">
      <alignment vertical="center" wrapText="1"/>
    </xf>
    <xf numFmtId="0" fontId="17" fillId="10" borderId="38" xfId="0" applyFont="1" applyFill="1" applyBorder="1"/>
    <xf numFmtId="0" fontId="21" fillId="10" borderId="46" xfId="0" applyFont="1" applyFill="1" applyBorder="1" applyAlignment="1">
      <alignment horizontal="center" vertical="center" wrapText="1"/>
    </xf>
    <xf numFmtId="0" fontId="17" fillId="10" borderId="46" xfId="0" applyFont="1" applyFill="1" applyBorder="1" applyAlignment="1">
      <alignment vertical="center" wrapText="1"/>
    </xf>
    <xf numFmtId="0" fontId="17" fillId="10" borderId="46" xfId="0" applyFont="1" applyFill="1" applyBorder="1"/>
    <xf numFmtId="0" fontId="17" fillId="10" borderId="46" xfId="0" applyFont="1" applyFill="1" applyBorder="1" applyAlignment="1">
      <alignment horizontal="center" vertical="center" wrapText="1"/>
    </xf>
    <xf numFmtId="0" fontId="21" fillId="6" borderId="46" xfId="0" applyFont="1" applyFill="1" applyBorder="1" applyAlignment="1">
      <alignment horizontal="center" vertical="center" wrapText="1"/>
    </xf>
    <xf numFmtId="0" fontId="16" fillId="5" borderId="46" xfId="0" applyFont="1" applyFill="1" applyBorder="1" applyAlignment="1">
      <alignment vertical="center" wrapText="1"/>
    </xf>
    <xf numFmtId="0" fontId="5" fillId="5" borderId="0" xfId="2" applyFont="1" applyFill="1" applyAlignment="1">
      <alignment horizontal="right" vertical="center"/>
    </xf>
    <xf numFmtId="0" fontId="5" fillId="5" borderId="0" xfId="2" applyFont="1" applyFill="1">
      <alignment vertical="center"/>
    </xf>
    <xf numFmtId="0" fontId="5" fillId="5" borderId="0" xfId="2" applyFont="1" applyFill="1" applyAlignment="1">
      <alignment horizontal="center" vertical="center"/>
    </xf>
    <xf numFmtId="0" fontId="5" fillId="0" borderId="0" xfId="2" applyFont="1" applyAlignment="1">
      <alignment horizontal="right" vertical="center"/>
    </xf>
    <xf numFmtId="0" fontId="5" fillId="5" borderId="0" xfId="2" applyFont="1" applyFill="1" applyAlignment="1">
      <alignment horizontal="left" vertical="center" wrapText="1"/>
    </xf>
    <xf numFmtId="0" fontId="15" fillId="0" borderId="0" xfId="0" applyFont="1"/>
    <xf numFmtId="38" fontId="13" fillId="0" borderId="0" xfId="4" applyFont="1"/>
    <xf numFmtId="38" fontId="24" fillId="0" borderId="0" xfId="4" applyFont="1" applyAlignment="1">
      <alignment horizontal="center" vertical="center" wrapText="1"/>
    </xf>
    <xf numFmtId="38" fontId="23" fillId="0" borderId="0" xfId="4" applyFont="1" applyAlignment="1">
      <alignment horizontal="right" vertical="center"/>
    </xf>
    <xf numFmtId="0" fontId="0" fillId="0" borderId="41" xfId="0" applyBorder="1"/>
    <xf numFmtId="0" fontId="16" fillId="11" borderId="46" xfId="0" applyFont="1" applyFill="1" applyBorder="1" applyAlignment="1">
      <alignment vertical="center" wrapText="1"/>
    </xf>
    <xf numFmtId="0" fontId="16" fillId="8" borderId="46" xfId="0" applyFont="1" applyFill="1" applyBorder="1" applyAlignment="1">
      <alignment vertical="center" wrapText="1"/>
    </xf>
    <xf numFmtId="0" fontId="16" fillId="5" borderId="40" xfId="0" applyFont="1" applyFill="1" applyBorder="1" applyAlignment="1">
      <alignment vertical="center" wrapText="1"/>
    </xf>
    <xf numFmtId="38" fontId="25" fillId="5" borderId="33" xfId="6" applyFont="1" applyFill="1" applyBorder="1" applyAlignment="1">
      <alignment horizontal="right" vertical="center" wrapText="1"/>
    </xf>
    <xf numFmtId="0" fontId="16" fillId="8" borderId="42" xfId="0" applyFont="1" applyFill="1" applyBorder="1" applyAlignment="1">
      <alignment vertical="center" wrapText="1"/>
    </xf>
    <xf numFmtId="49" fontId="16" fillId="8" borderId="42" xfId="0" applyNumberFormat="1" applyFont="1" applyFill="1" applyBorder="1" applyAlignment="1">
      <alignment vertical="center" wrapText="1"/>
    </xf>
    <xf numFmtId="176" fontId="5" fillId="5" borderId="0" xfId="2" applyNumberFormat="1" applyFont="1" applyFill="1">
      <alignment vertical="center"/>
    </xf>
    <xf numFmtId="177" fontId="16" fillId="5" borderId="46" xfId="0" applyNumberFormat="1" applyFont="1" applyFill="1" applyBorder="1" applyAlignment="1">
      <alignment vertical="center" wrapText="1"/>
    </xf>
    <xf numFmtId="177" fontId="17" fillId="10" borderId="38" xfId="0" applyNumberFormat="1" applyFont="1" applyFill="1" applyBorder="1" applyAlignment="1">
      <alignment vertical="center" wrapText="1"/>
    </xf>
    <xf numFmtId="177" fontId="16" fillId="5" borderId="46" xfId="0" applyNumberFormat="1" applyFont="1" applyFill="1" applyBorder="1" applyAlignment="1">
      <alignment horizontal="right" vertical="center" wrapText="1"/>
    </xf>
    <xf numFmtId="177" fontId="16" fillId="8" borderId="46" xfId="0" applyNumberFormat="1" applyFont="1" applyFill="1" applyBorder="1" applyAlignment="1">
      <alignment vertical="center" wrapText="1"/>
    </xf>
    <xf numFmtId="177" fontId="15" fillId="8" borderId="46" xfId="0" applyNumberFormat="1" applyFont="1" applyFill="1" applyBorder="1" applyAlignment="1">
      <alignment vertical="center" wrapText="1"/>
    </xf>
    <xf numFmtId="178" fontId="15" fillId="0" borderId="0" xfId="5" applyNumberFormat="1" applyFont="1" applyAlignment="1">
      <alignment vertical="center"/>
    </xf>
    <xf numFmtId="179" fontId="16" fillId="11" borderId="46" xfId="0" applyNumberFormat="1" applyFont="1" applyFill="1" applyBorder="1" applyAlignment="1">
      <alignment horizontal="center" vertical="center"/>
    </xf>
    <xf numFmtId="177" fontId="16" fillId="11" borderId="46" xfId="0" applyNumberFormat="1" applyFont="1" applyFill="1" applyBorder="1" applyAlignment="1">
      <alignment vertical="center" wrapText="1"/>
    </xf>
    <xf numFmtId="177" fontId="17" fillId="10" borderId="46" xfId="0" applyNumberFormat="1" applyFont="1" applyFill="1" applyBorder="1" applyAlignment="1">
      <alignment vertical="center" wrapText="1"/>
    </xf>
    <xf numFmtId="180" fontId="16" fillId="11" borderId="46" xfId="0" applyNumberFormat="1" applyFont="1" applyFill="1" applyBorder="1" applyAlignment="1">
      <alignment vertical="center" wrapText="1"/>
    </xf>
    <xf numFmtId="177" fontId="16" fillId="0" borderId="0" xfId="0" applyNumberFormat="1" applyFont="1" applyAlignment="1">
      <alignment vertical="center" wrapText="1"/>
    </xf>
    <xf numFmtId="177" fontId="16" fillId="0" borderId="0" xfId="0" applyNumberFormat="1" applyFont="1" applyAlignment="1">
      <alignment horizontal="right" vertical="center"/>
    </xf>
    <xf numFmtId="177" fontId="15" fillId="0" borderId="0" xfId="0" applyNumberFormat="1" applyFont="1" applyAlignment="1">
      <alignment vertical="center" wrapText="1"/>
    </xf>
    <xf numFmtId="177" fontId="16" fillId="3" borderId="10" xfId="0" applyNumberFormat="1" applyFont="1" applyFill="1" applyBorder="1" applyAlignment="1">
      <alignment vertical="center" wrapText="1"/>
    </xf>
    <xf numFmtId="179" fontId="16" fillId="8" borderId="46" xfId="0" applyNumberFormat="1" applyFont="1" applyFill="1" applyBorder="1" applyAlignment="1">
      <alignment vertical="center" wrapText="1"/>
    </xf>
    <xf numFmtId="180" fontId="16" fillId="8" borderId="46" xfId="0" applyNumberFormat="1" applyFont="1" applyFill="1" applyBorder="1" applyAlignment="1">
      <alignment vertical="center" wrapText="1"/>
    </xf>
    <xf numFmtId="177" fontId="18" fillId="5" borderId="46" xfId="0" applyNumberFormat="1" applyFont="1" applyFill="1" applyBorder="1" applyAlignment="1">
      <alignment vertical="center" wrapText="1"/>
    </xf>
    <xf numFmtId="0" fontId="19" fillId="0" borderId="0" xfId="0" applyFont="1"/>
    <xf numFmtId="0" fontId="16" fillId="8" borderId="46" xfId="0" applyFont="1" applyFill="1" applyBorder="1"/>
    <xf numFmtId="0" fontId="16" fillId="3" borderId="10" xfId="0" applyFont="1" applyFill="1" applyBorder="1"/>
    <xf numFmtId="0" fontId="18" fillId="0" borderId="0" xfId="0" applyFont="1"/>
    <xf numFmtId="0" fontId="18" fillId="8" borderId="46" xfId="0" applyFont="1" applyFill="1" applyBorder="1"/>
    <xf numFmtId="0" fontId="16" fillId="0" borderId="0" xfId="0" applyFont="1"/>
    <xf numFmtId="0" fontId="20" fillId="9" borderId="10" xfId="0" applyFont="1" applyFill="1" applyBorder="1"/>
    <xf numFmtId="0" fontId="16" fillId="4" borderId="0" xfId="0" applyFont="1" applyFill="1"/>
    <xf numFmtId="0" fontId="32" fillId="14" borderId="0" xfId="0" applyFont="1" applyFill="1" applyAlignment="1">
      <alignment vertical="center" wrapText="1"/>
    </xf>
    <xf numFmtId="0" fontId="32" fillId="14" borderId="0" xfId="0" applyFont="1" applyFill="1"/>
    <xf numFmtId="177" fontId="16" fillId="13" borderId="46" xfId="0" applyNumberFormat="1" applyFont="1" applyFill="1" applyBorder="1" applyAlignment="1">
      <alignment horizontal="right" vertical="center" wrapText="1"/>
    </xf>
    <xf numFmtId="0" fontId="19" fillId="13" borderId="46" xfId="0" applyFont="1" applyFill="1" applyBorder="1" applyAlignment="1">
      <alignment horizontal="center" vertical="center" wrapText="1"/>
    </xf>
    <xf numFmtId="177" fontId="16" fillId="13" borderId="46" xfId="0" applyNumberFormat="1" applyFont="1" applyFill="1" applyBorder="1" applyAlignment="1">
      <alignment vertical="center" wrapText="1"/>
    </xf>
    <xf numFmtId="177" fontId="18" fillId="13" borderId="46" xfId="0" applyNumberFormat="1" applyFont="1" applyFill="1" applyBorder="1" applyAlignment="1">
      <alignment vertical="center" wrapText="1"/>
    </xf>
    <xf numFmtId="0" fontId="34" fillId="0" borderId="0" xfId="9"/>
    <xf numFmtId="0" fontId="37" fillId="15" borderId="48" xfId="9" applyFont="1" applyFill="1" applyBorder="1" applyAlignment="1">
      <alignment horizontal="center" vertical="center"/>
    </xf>
    <xf numFmtId="0" fontId="41" fillId="16" borderId="47" xfId="9" applyFont="1" applyFill="1" applyBorder="1" applyAlignment="1">
      <alignment horizontal="center" vertical="center" wrapText="1"/>
    </xf>
    <xf numFmtId="38" fontId="5" fillId="0" borderId="0" xfId="10" applyFont="1">
      <alignment vertical="center"/>
    </xf>
    <xf numFmtId="0" fontId="28" fillId="0" borderId="0" xfId="0" applyFont="1"/>
    <xf numFmtId="38" fontId="15" fillId="5" borderId="0" xfId="4" applyFont="1" applyFill="1" applyAlignment="1">
      <alignment horizontal="left" vertical="center"/>
    </xf>
    <xf numFmtId="3" fontId="23" fillId="5" borderId="18" xfId="6" applyNumberFormat="1" applyFont="1" applyFill="1" applyBorder="1" applyAlignment="1">
      <alignment horizontal="right" vertical="center" wrapText="1"/>
    </xf>
    <xf numFmtId="177" fontId="44" fillId="5" borderId="46" xfId="0" applyNumberFormat="1" applyFont="1" applyFill="1" applyBorder="1" applyAlignment="1">
      <alignment horizontal="right" vertical="center" wrapText="1"/>
    </xf>
    <xf numFmtId="177" fontId="44" fillId="8" borderId="46" xfId="0" applyNumberFormat="1" applyFont="1" applyFill="1" applyBorder="1" applyAlignment="1">
      <alignment horizontal="right" vertical="center" wrapText="1"/>
    </xf>
    <xf numFmtId="177" fontId="45" fillId="10" borderId="46" xfId="0" applyNumberFormat="1" applyFont="1" applyFill="1" applyBorder="1" applyAlignment="1">
      <alignment vertical="center" wrapText="1"/>
    </xf>
    <xf numFmtId="0" fontId="22" fillId="0" borderId="0" xfId="0" applyFont="1" applyAlignment="1">
      <alignment horizontal="center" vertical="center" wrapText="1"/>
    </xf>
    <xf numFmtId="0" fontId="0" fillId="0" borderId="0" xfId="0"/>
    <xf numFmtId="0" fontId="15" fillId="2" borderId="0" xfId="0" applyFont="1" applyFill="1" applyAlignment="1">
      <alignment vertical="center" wrapText="1"/>
    </xf>
    <xf numFmtId="0" fontId="18" fillId="6" borderId="41" xfId="0" applyFont="1" applyFill="1" applyBorder="1" applyAlignment="1">
      <alignment horizontal="center" vertical="center" wrapText="1"/>
    </xf>
    <xf numFmtId="0" fontId="0" fillId="0" borderId="41" xfId="0" applyBorder="1"/>
    <xf numFmtId="0" fontId="18" fillId="6" borderId="42" xfId="0" applyFont="1" applyFill="1" applyBorder="1" applyAlignment="1">
      <alignment horizontal="center" vertical="center" wrapText="1"/>
    </xf>
    <xf numFmtId="0" fontId="0" fillId="0" borderId="12" xfId="0" applyBorder="1"/>
    <xf numFmtId="0" fontId="0" fillId="0" borderId="22" xfId="0" applyBorder="1"/>
    <xf numFmtId="0" fontId="18" fillId="10" borderId="41" xfId="0" applyFont="1" applyFill="1" applyBorder="1" applyAlignment="1">
      <alignment vertical="center" wrapText="1"/>
    </xf>
    <xf numFmtId="0" fontId="35" fillId="5" borderId="47" xfId="9" applyFont="1" applyFill="1" applyBorder="1" applyAlignment="1">
      <alignment vertical="center" wrapText="1"/>
    </xf>
    <xf numFmtId="0" fontId="0" fillId="0" borderId="49" xfId="0" applyBorder="1"/>
    <xf numFmtId="0" fontId="0" fillId="0" borderId="50" xfId="0" applyBorder="1"/>
    <xf numFmtId="0" fontId="0" fillId="0" borderId="51" xfId="0" applyBorder="1"/>
    <xf numFmtId="0" fontId="0" fillId="0" borderId="52" xfId="0" applyBorder="1"/>
    <xf numFmtId="0" fontId="0" fillId="0" borderId="53" xfId="0" applyBorder="1"/>
    <xf numFmtId="0" fontId="39" fillId="18" borderId="47" xfId="9" applyFont="1" applyFill="1" applyBorder="1" applyAlignment="1">
      <alignment horizontal="left" vertical="center" wrapText="1"/>
    </xf>
    <xf numFmtId="0" fontId="0" fillId="0" borderId="54" xfId="0" applyBorder="1"/>
    <xf numFmtId="0" fontId="36" fillId="17" borderId="47" xfId="9" applyFont="1" applyFill="1" applyBorder="1" applyAlignment="1">
      <alignment horizontal="left" vertical="center" wrapText="1"/>
    </xf>
    <xf numFmtId="0" fontId="36" fillId="18" borderId="47" xfId="9" applyFont="1" applyFill="1" applyBorder="1" applyAlignment="1">
      <alignment horizontal="left" vertical="center" wrapText="1"/>
    </xf>
    <xf numFmtId="0" fontId="42" fillId="16" borderId="0" xfId="9" applyFont="1" applyFill="1" applyAlignment="1">
      <alignment horizontal="center" vertical="center" wrapText="1"/>
    </xf>
    <xf numFmtId="0" fontId="34" fillId="0" borderId="0" xfId="9"/>
    <xf numFmtId="0" fontId="36" fillId="13" borderId="47" xfId="9" applyFont="1" applyFill="1" applyBorder="1" applyAlignment="1">
      <alignment horizontal="left" vertical="center" wrapText="1"/>
    </xf>
    <xf numFmtId="0" fontId="36" fillId="15" borderId="48" xfId="9" applyFont="1" applyFill="1" applyBorder="1" applyAlignment="1">
      <alignment vertical="center" wrapText="1"/>
    </xf>
    <xf numFmtId="0" fontId="0" fillId="0" borderId="48" xfId="0" applyBorder="1"/>
    <xf numFmtId="0" fontId="36" fillId="19" borderId="47" xfId="9" applyFont="1" applyFill="1" applyBorder="1" applyAlignment="1">
      <alignment horizontal="left" vertical="center" wrapText="1"/>
    </xf>
    <xf numFmtId="0" fontId="40" fillId="18" borderId="47" xfId="9" applyFont="1" applyFill="1" applyBorder="1" applyAlignment="1">
      <alignment horizontal="center" vertical="center"/>
    </xf>
    <xf numFmtId="0" fontId="39" fillId="17" borderId="47" xfId="9" applyFont="1" applyFill="1" applyBorder="1" applyAlignment="1">
      <alignment horizontal="left" vertical="center" wrapText="1"/>
    </xf>
    <xf numFmtId="0" fontId="43" fillId="20" borderId="47" xfId="9" applyFont="1" applyFill="1" applyBorder="1" applyAlignment="1">
      <alignment horizontal="left" vertical="center" wrapText="1" indent="1"/>
    </xf>
    <xf numFmtId="0" fontId="40" fillId="17" borderId="47" xfId="9" applyFont="1" applyFill="1" applyBorder="1" applyAlignment="1">
      <alignment horizontal="center" vertical="center"/>
    </xf>
    <xf numFmtId="0" fontId="38" fillId="16" borderId="0" xfId="9" applyFont="1" applyFill="1" applyAlignment="1">
      <alignment horizontal="left" vertical="center" indent="1"/>
    </xf>
    <xf numFmtId="58" fontId="16" fillId="12" borderId="46" xfId="0" applyNumberFormat="1" applyFont="1" applyFill="1" applyBorder="1" applyAlignment="1">
      <alignment vertical="center" wrapText="1"/>
    </xf>
    <xf numFmtId="0" fontId="0" fillId="0" borderId="39" xfId="0" applyBorder="1"/>
    <xf numFmtId="0" fontId="0" fillId="0" borderId="40" xfId="0" applyBorder="1"/>
    <xf numFmtId="0" fontId="16" fillId="12" borderId="46" xfId="0" applyFont="1" applyFill="1" applyBorder="1" applyAlignment="1">
      <alignment vertical="center" wrapText="1"/>
    </xf>
    <xf numFmtId="0" fontId="33" fillId="0" borderId="0" xfId="0" applyFont="1" applyAlignment="1">
      <alignment horizontal="center" vertical="center" wrapText="1"/>
    </xf>
    <xf numFmtId="0" fontId="5" fillId="5" borderId="0" xfId="2" applyFont="1" applyFill="1" applyAlignment="1">
      <alignment horizontal="distributed" vertical="center"/>
    </xf>
    <xf numFmtId="0" fontId="5" fillId="5" borderId="0" xfId="2" applyFont="1" applyFill="1">
      <alignment vertical="center"/>
    </xf>
    <xf numFmtId="0" fontId="5" fillId="5" borderId="0" xfId="2" applyFont="1" applyFill="1" applyAlignment="1">
      <alignment horizontal="center" vertical="center"/>
    </xf>
    <xf numFmtId="0" fontId="5" fillId="5" borderId="0" xfId="2" applyFont="1" applyFill="1" applyAlignment="1">
      <alignment horizontal="left" vertical="top" wrapText="1"/>
    </xf>
    <xf numFmtId="0" fontId="10" fillId="0" borderId="0" xfId="1" applyFont="1" applyAlignment="1">
      <alignment horizontal="left" vertical="top" wrapText="1"/>
    </xf>
    <xf numFmtId="0" fontId="5" fillId="0" borderId="0" xfId="2" applyFont="1" applyAlignment="1">
      <alignment horizontal="right" vertical="center"/>
    </xf>
    <xf numFmtId="0" fontId="5" fillId="5" borderId="0" xfId="2" applyFont="1" applyFill="1" applyAlignment="1">
      <alignment horizontal="left" vertical="center" shrinkToFit="1"/>
    </xf>
    <xf numFmtId="0" fontId="5" fillId="5" borderId="0" xfId="2" applyFont="1" applyFill="1" applyAlignment="1">
      <alignment horizontal="left" vertical="center" wrapText="1"/>
    </xf>
    <xf numFmtId="0" fontId="10" fillId="0" borderId="0" xfId="9" applyFont="1" applyAlignment="1">
      <alignment horizontal="left" vertical="top" wrapText="1"/>
    </xf>
    <xf numFmtId="0" fontId="29" fillId="0" borderId="0" xfId="0" applyFont="1" applyAlignment="1">
      <alignment horizontal="center"/>
    </xf>
    <xf numFmtId="0" fontId="27" fillId="0" borderId="0" xfId="0" applyFont="1" applyAlignment="1">
      <alignment horizontal="center" vertical="center" wrapText="1"/>
    </xf>
    <xf numFmtId="0" fontId="15" fillId="0" borderId="0" xfId="0" applyFont="1"/>
    <xf numFmtId="38" fontId="24" fillId="0" borderId="0" xfId="4" applyFont="1" applyAlignment="1">
      <alignment horizontal="center" vertical="center" wrapText="1"/>
    </xf>
    <xf numFmtId="38" fontId="13" fillId="0" borderId="0" xfId="4" applyFont="1"/>
    <xf numFmtId="38" fontId="23" fillId="0" borderId="20" xfId="4" applyFont="1" applyBorder="1" applyAlignment="1">
      <alignment horizontal="center" vertical="center" wrapText="1"/>
    </xf>
    <xf numFmtId="38" fontId="15" fillId="5" borderId="11" xfId="4" applyFont="1" applyFill="1" applyBorder="1" applyAlignment="1">
      <alignment horizontal="left" vertical="center" wrapText="1"/>
    </xf>
    <xf numFmtId="0" fontId="0" fillId="0" borderId="11" xfId="0" applyBorder="1"/>
    <xf numFmtId="38" fontId="25" fillId="6" borderId="35" xfId="4" applyFont="1" applyFill="1" applyBorder="1" applyAlignment="1">
      <alignment horizontal="center" vertical="center" wrapText="1"/>
    </xf>
    <xf numFmtId="0" fontId="0" fillId="0" borderId="14" xfId="0" applyBorder="1"/>
    <xf numFmtId="38" fontId="25" fillId="6" borderId="34" xfId="4" applyFont="1" applyFill="1" applyBorder="1" applyAlignment="1">
      <alignment horizontal="center" vertical="center" wrapText="1"/>
    </xf>
    <xf numFmtId="0" fontId="0" fillId="0" borderId="13" xfId="0" applyBorder="1"/>
    <xf numFmtId="38" fontId="23" fillId="0" borderId="16" xfId="4" applyFont="1" applyBorder="1" applyAlignment="1">
      <alignment horizontal="center" vertical="center" wrapText="1"/>
    </xf>
    <xf numFmtId="0" fontId="0" fillId="0" borderId="17" xfId="0" applyBorder="1"/>
    <xf numFmtId="38" fontId="23" fillId="0" borderId="20" xfId="4" applyFont="1" applyBorder="1" applyAlignment="1">
      <alignment horizontal="center" vertical="center" wrapText="1" shrinkToFit="1"/>
    </xf>
    <xf numFmtId="38" fontId="25" fillId="0" borderId="28" xfId="4" applyFont="1" applyBorder="1" applyAlignment="1">
      <alignment horizontal="center" vertical="center" wrapText="1"/>
    </xf>
    <xf numFmtId="0" fontId="0" fillId="0" borderId="29" xfId="0" applyBorder="1"/>
    <xf numFmtId="38" fontId="15" fillId="0" borderId="0" xfId="4" applyFont="1" applyAlignment="1">
      <alignment horizontal="distributed" vertical="center" wrapText="1"/>
    </xf>
    <xf numFmtId="38" fontId="23" fillId="0" borderId="37" xfId="4" applyFont="1" applyBorder="1" applyAlignment="1">
      <alignment horizontal="center" vertical="center" wrapText="1" shrinkToFit="1"/>
    </xf>
    <xf numFmtId="38" fontId="23" fillId="0" borderId="24" xfId="4" applyFont="1" applyBorder="1" applyAlignment="1">
      <alignment horizontal="center" vertical="center" wrapText="1"/>
    </xf>
    <xf numFmtId="0" fontId="0" fillId="0" borderId="25" xfId="0" applyBorder="1"/>
    <xf numFmtId="38" fontId="23" fillId="0" borderId="0" xfId="4" applyFont="1" applyAlignment="1">
      <alignment horizontal="right" vertical="center"/>
    </xf>
    <xf numFmtId="38" fontId="23" fillId="0" borderId="36" xfId="4" applyFont="1" applyBorder="1" applyAlignment="1">
      <alignment horizontal="center" vertical="center" wrapText="1" shrinkToFit="1"/>
    </xf>
    <xf numFmtId="0" fontId="0" fillId="0" borderId="32" xfId="0" applyBorder="1"/>
    <xf numFmtId="0" fontId="18" fillId="10" borderId="41" xfId="0" applyFont="1" applyFill="1" applyBorder="1" applyAlignment="1">
      <alignment horizontal="center" vertical="center" wrapText="1"/>
    </xf>
    <xf numFmtId="0" fontId="16" fillId="13" borderId="46" xfId="0" applyFont="1" applyFill="1" applyBorder="1" applyAlignment="1">
      <alignment vertical="center" wrapText="1"/>
    </xf>
    <xf numFmtId="49" fontId="16" fillId="11" borderId="46" xfId="0" applyNumberFormat="1" applyFont="1" applyFill="1" applyBorder="1" applyAlignment="1">
      <alignment vertical="center" wrapText="1"/>
    </xf>
    <xf numFmtId="0" fontId="20" fillId="3" borderId="10"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3" xfId="0" applyBorder="1"/>
    <xf numFmtId="0" fontId="0" fillId="0" borderId="9" xfId="0" applyBorder="1"/>
    <xf numFmtId="0" fontId="16" fillId="4" borderId="0" xfId="0" applyFont="1" applyFill="1" applyAlignment="1">
      <alignment vertical="center" wrapText="1"/>
    </xf>
    <xf numFmtId="0" fontId="16" fillId="11" borderId="46" xfId="0" applyFont="1" applyFill="1" applyBorder="1" applyAlignment="1">
      <alignment vertical="center" wrapText="1"/>
    </xf>
    <xf numFmtId="0" fontId="16" fillId="2" borderId="0" xfId="0" applyFont="1" applyFill="1" applyAlignment="1">
      <alignment vertical="center" wrapText="1"/>
    </xf>
  </cellXfs>
  <cellStyles count="11">
    <cellStyle name="桁区切り 2" xfId="3" xr:uid="{00000000-0005-0000-0000-000003000000}"/>
    <cellStyle name="桁区切り 2 2" xfId="5" xr:uid="{00000000-0005-0000-0000-000005000000}"/>
    <cellStyle name="桁区切り 3" xfId="4" xr:uid="{00000000-0005-0000-0000-000004000000}"/>
    <cellStyle name="桁区切り 4" xfId="6" xr:uid="{00000000-0005-0000-0000-000006000000}"/>
    <cellStyle name="桁区切り 5" xfId="10" xr:uid="{00000000-0005-0000-0000-00000A000000}"/>
    <cellStyle name="標準" xfId="0" builtinId="0"/>
    <cellStyle name="標準 2" xfId="1" xr:uid="{00000000-0005-0000-0000-000001000000}"/>
    <cellStyle name="標準 3" xfId="7" xr:uid="{00000000-0005-0000-0000-000007000000}"/>
    <cellStyle name="標準 4" xfId="2" xr:uid="{00000000-0005-0000-0000-000002000000}"/>
    <cellStyle name="標準 5" xfId="8" xr:uid="{00000000-0005-0000-0000-000008000000}"/>
    <cellStyle name="標準 6" xfId="9" xr:uid="{00000000-0005-0000-0000-000009000000}"/>
  </cellStyles>
  <dxfs count="6">
    <dxf>
      <font>
        <b/>
        <sz val="11"/>
        <color rgb="FF000000"/>
        <name val="MS P明朝"/>
        <charset val="1"/>
      </font>
    </dxf>
    <dxf>
      <fill>
        <patternFill>
          <bgColor rgb="FFF4CCCC"/>
        </patternFill>
      </fill>
    </dxf>
    <dxf>
      <font>
        <b/>
        <sz val="13"/>
        <color rgb="FFC00000"/>
        <name val="MS P明朝"/>
        <charset val="1"/>
      </font>
      <fill>
        <patternFill>
          <bgColor rgb="FFF4CCCC"/>
        </patternFill>
      </fill>
    </dxf>
    <dxf>
      <font>
        <b/>
        <sz val="13"/>
        <color rgb="FFC00000"/>
        <name val="MS P明朝"/>
        <charset val="1"/>
      </font>
      <fill>
        <patternFill>
          <bgColor rgb="FFF4CCCC"/>
        </patternFill>
      </fill>
    </dxf>
    <dxf>
      <font>
        <b/>
        <sz val="13"/>
        <color rgb="FFC00000"/>
        <name val="MS P明朝"/>
        <charset val="1"/>
      </font>
      <fill>
        <patternFill>
          <bgColor rgb="FFF4CCCC"/>
        </patternFill>
      </fill>
    </dxf>
    <dxf>
      <font>
        <b/>
        <sz val="14"/>
        <color rgb="FF000000"/>
        <name val="MS P明朝"/>
        <charset val="1"/>
      </font>
      <fill>
        <patternFill>
          <bgColor rgb="FFE2F0D9"/>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A5A5A5"/>
      <rgbColor rgb="FF808080"/>
      <rgbColor rgb="FF9999FF"/>
      <rgbColor rgb="FF993366"/>
      <rgbColor rgb="FFFFF2CC"/>
      <rgbColor rgb="FFD9EA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EF4FA"/>
      <rgbColor rgb="FFE2F0D9"/>
      <rgbColor rgb="FFFCE4D6"/>
      <rgbColor rgb="FF99CCFF"/>
      <rgbColor rgb="FFFF99CC"/>
      <rgbColor rgb="FFCC99FF"/>
      <rgbColor rgb="FFF4CCCC"/>
      <rgbColor rgb="FF3366FF"/>
      <rgbColor rgb="FF33CCCC"/>
      <rgbColor rgb="FF99CC00"/>
      <rgbColor rgb="FFFFCC00"/>
      <rgbColor rgb="FFFF9900"/>
      <rgbColor rgb="FFFF6600"/>
      <rgbColor rgb="FF666699"/>
      <rgbColor rgb="FF7F8FA6"/>
      <rgbColor rgb="FF17365D"/>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pageSetUpPr fitToPage="1"/>
  </sheetPr>
  <dimension ref="A1:E29"/>
  <sheetViews>
    <sheetView showGridLines="0" tabSelected="1" view="pageBreakPreview" zoomScale="95" zoomScaleNormal="130" workbookViewId="0">
      <selection activeCell="B8" sqref="B8:B9"/>
    </sheetView>
  </sheetViews>
  <sheetFormatPr defaultColWidth="9" defaultRowHeight="12.75"/>
  <cols>
    <col min="1" max="1" width="5" style="120" customWidth="1"/>
    <col min="2" max="2" width="17" style="120" customWidth="1"/>
    <col min="3" max="3" width="38" style="120" customWidth="1"/>
    <col min="4" max="4" width="50" style="120" customWidth="1"/>
    <col min="5" max="5" width="35" style="120" customWidth="1"/>
    <col min="6" max="8" width="9" style="120" customWidth="1"/>
    <col min="9" max="16384" width="9" style="120"/>
  </cols>
  <sheetData>
    <row r="1" spans="1:5" ht="27.95" customHeight="1">
      <c r="A1" s="149" t="s">
        <v>0</v>
      </c>
      <c r="B1" s="150"/>
      <c r="C1" s="150"/>
      <c r="D1" s="150"/>
      <c r="E1" s="150"/>
    </row>
    <row r="2" spans="1:5" ht="27.95" customHeight="1">
      <c r="A2" s="150"/>
      <c r="B2" s="150"/>
      <c r="C2" s="150"/>
      <c r="D2" s="150"/>
      <c r="E2" s="150"/>
    </row>
    <row r="4" spans="1:5" ht="27.95" customHeight="1">
      <c r="A4" s="157" t="s">
        <v>1</v>
      </c>
      <c r="B4" s="140"/>
      <c r="C4" s="140"/>
      <c r="D4" s="140"/>
      <c r="E4" s="141"/>
    </row>
    <row r="5" spans="1:5" ht="27.95" customHeight="1">
      <c r="A5" s="142"/>
      <c r="B5" s="143"/>
      <c r="C5" s="143"/>
      <c r="D5" s="143"/>
      <c r="E5" s="144"/>
    </row>
    <row r="7" spans="1:5" ht="26.1" customHeight="1">
      <c r="B7" s="122" t="s">
        <v>2</v>
      </c>
      <c r="C7" s="122" t="s">
        <v>3</v>
      </c>
      <c r="D7" s="122" t="s">
        <v>4</v>
      </c>
      <c r="E7" s="122" t="s">
        <v>5</v>
      </c>
    </row>
    <row r="8" spans="1:5" ht="30.95" customHeight="1">
      <c r="B8" s="155" t="s">
        <v>6</v>
      </c>
      <c r="C8" s="145" t="s">
        <v>7</v>
      </c>
      <c r="D8" s="148" t="s">
        <v>8</v>
      </c>
      <c r="E8" s="148" t="s">
        <v>9</v>
      </c>
    </row>
    <row r="9" spans="1:5" ht="30.95" customHeight="1">
      <c r="B9" s="146"/>
      <c r="C9" s="146"/>
      <c r="D9" s="146"/>
      <c r="E9" s="146"/>
    </row>
    <row r="10" spans="1:5" ht="30.95" customHeight="1">
      <c r="B10" s="158" t="s">
        <v>10</v>
      </c>
      <c r="C10" s="156" t="s">
        <v>11</v>
      </c>
      <c r="D10" s="147" t="s">
        <v>12</v>
      </c>
      <c r="E10" s="147" t="s">
        <v>13</v>
      </c>
    </row>
    <row r="11" spans="1:5" ht="30.95" customHeight="1">
      <c r="B11" s="146"/>
      <c r="C11" s="146"/>
      <c r="D11" s="146"/>
      <c r="E11" s="146"/>
    </row>
    <row r="12" spans="1:5" ht="30.95" customHeight="1">
      <c r="B12" s="155" t="s">
        <v>14</v>
      </c>
      <c r="C12" s="145" t="s">
        <v>15</v>
      </c>
      <c r="D12" s="148" t="s">
        <v>16</v>
      </c>
      <c r="E12" s="154" t="s">
        <v>17</v>
      </c>
    </row>
    <row r="13" spans="1:5" ht="30.95" customHeight="1">
      <c r="B13" s="146"/>
      <c r="C13" s="146"/>
      <c r="D13" s="146"/>
      <c r="E13" s="146"/>
    </row>
    <row r="14" spans="1:5" ht="30.95" customHeight="1">
      <c r="B14" s="158" t="s">
        <v>18</v>
      </c>
      <c r="C14" s="156" t="s">
        <v>19</v>
      </c>
      <c r="D14" s="147" t="s">
        <v>20</v>
      </c>
      <c r="E14" s="151" t="s">
        <v>21</v>
      </c>
    </row>
    <row r="15" spans="1:5" ht="30.95" customHeight="1">
      <c r="B15" s="146"/>
      <c r="C15" s="146"/>
      <c r="D15" s="146"/>
      <c r="E15" s="146"/>
    </row>
    <row r="16" spans="1:5" ht="30.95" customHeight="1">
      <c r="B16" s="155" t="s">
        <v>22</v>
      </c>
      <c r="C16" s="145" t="s">
        <v>23</v>
      </c>
      <c r="D16" s="148" t="s">
        <v>24</v>
      </c>
      <c r="E16" s="151" t="s">
        <v>25</v>
      </c>
    </row>
    <row r="17" spans="1:5" ht="30.95" customHeight="1">
      <c r="B17" s="146"/>
      <c r="C17" s="146"/>
      <c r="D17" s="146"/>
      <c r="E17" s="146"/>
    </row>
    <row r="18" spans="1:5" ht="30.95" customHeight="1">
      <c r="B18" s="158" t="s">
        <v>26</v>
      </c>
      <c r="C18" s="156" t="s">
        <v>27</v>
      </c>
      <c r="D18" s="147" t="s">
        <v>28</v>
      </c>
      <c r="E18" s="147" t="s">
        <v>29</v>
      </c>
    </row>
    <row r="19" spans="1:5" ht="30.95" customHeight="1">
      <c r="B19" s="146"/>
      <c r="C19" s="146"/>
      <c r="D19" s="146"/>
      <c r="E19" s="146"/>
    </row>
    <row r="21" spans="1:5" ht="24.95" customHeight="1">
      <c r="A21" s="159" t="s">
        <v>30</v>
      </c>
      <c r="B21" s="150"/>
      <c r="C21" s="150"/>
      <c r="D21" s="150"/>
      <c r="E21" s="150"/>
    </row>
    <row r="22" spans="1:5" ht="24" customHeight="1">
      <c r="A22" s="121" t="s">
        <v>31</v>
      </c>
      <c r="B22" s="152" t="s">
        <v>32</v>
      </c>
      <c r="C22" s="153"/>
      <c r="D22" s="153"/>
      <c r="E22" s="153"/>
    </row>
    <row r="23" spans="1:5" ht="24" customHeight="1">
      <c r="A23" s="121" t="s">
        <v>31</v>
      </c>
      <c r="B23" s="152" t="s">
        <v>33</v>
      </c>
      <c r="C23" s="153"/>
      <c r="D23" s="153"/>
      <c r="E23" s="153"/>
    </row>
    <row r="24" spans="1:5" ht="24" customHeight="1">
      <c r="A24" s="121" t="s">
        <v>31</v>
      </c>
      <c r="B24" s="152" t="s">
        <v>34</v>
      </c>
      <c r="C24" s="153"/>
      <c r="D24" s="153"/>
      <c r="E24" s="153"/>
    </row>
    <row r="25" spans="1:5" ht="24" customHeight="1">
      <c r="A25" s="121" t="s">
        <v>31</v>
      </c>
      <c r="B25" s="152" t="s">
        <v>35</v>
      </c>
      <c r="C25" s="153"/>
      <c r="D25" s="153"/>
      <c r="E25" s="153"/>
    </row>
    <row r="26" spans="1:5" ht="24" customHeight="1">
      <c r="A26" s="121" t="s">
        <v>31</v>
      </c>
      <c r="B26" s="152" t="s">
        <v>36</v>
      </c>
      <c r="C26" s="153"/>
      <c r="D26" s="153"/>
      <c r="E26" s="153"/>
    </row>
    <row r="28" spans="1:5">
      <c r="A28" s="139" t="s">
        <v>37</v>
      </c>
      <c r="B28" s="140"/>
      <c r="C28" s="140"/>
      <c r="D28" s="140"/>
      <c r="E28" s="141"/>
    </row>
    <row r="29" spans="1:5">
      <c r="A29" s="142"/>
      <c r="B29" s="143"/>
      <c r="C29" s="143"/>
      <c r="D29" s="143"/>
      <c r="E29" s="144"/>
    </row>
  </sheetData>
  <mergeCells count="33">
    <mergeCell ref="B14:B15"/>
    <mergeCell ref="A4:E5"/>
    <mergeCell ref="C12:C13"/>
    <mergeCell ref="B25:E25"/>
    <mergeCell ref="D16:D17"/>
    <mergeCell ref="D12:D13"/>
    <mergeCell ref="B10:B11"/>
    <mergeCell ref="B22:E22"/>
    <mergeCell ref="A21:E21"/>
    <mergeCell ref="E8:E9"/>
    <mergeCell ref="B12:B13"/>
    <mergeCell ref="B18:B19"/>
    <mergeCell ref="B8:B9"/>
    <mergeCell ref="B24:E24"/>
    <mergeCell ref="C10:C11"/>
    <mergeCell ref="C16:C17"/>
    <mergeCell ref="E10:E11"/>
    <mergeCell ref="A28:E29"/>
    <mergeCell ref="C8:C9"/>
    <mergeCell ref="D18:D19"/>
    <mergeCell ref="D8:D9"/>
    <mergeCell ref="A1:E2"/>
    <mergeCell ref="E16:E17"/>
    <mergeCell ref="D14:D15"/>
    <mergeCell ref="B23:E23"/>
    <mergeCell ref="D10:D11"/>
    <mergeCell ref="E18:E19"/>
    <mergeCell ref="E12:E13"/>
    <mergeCell ref="B16:B17"/>
    <mergeCell ref="C18:C19"/>
    <mergeCell ref="C14:C15"/>
    <mergeCell ref="E14:E15"/>
    <mergeCell ref="B26:E26"/>
  </mergeCells>
  <phoneticPr fontId="46"/>
  <pageMargins left="0.3" right="0.3" top="0.4" bottom="0.4" header="0.1" footer="0.1"/>
  <pageSetup paperSize="9" scale="72" orientation="landscape" r:id="rId1"/>
  <headerFooter>
    <oddFooter>&amp;C法人一括実績報告様式　入力手順</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pageSetUpPr fitToPage="1"/>
  </sheetPr>
  <dimension ref="A1:E12"/>
  <sheetViews>
    <sheetView showGridLines="0" view="pageBreakPreview" zoomScale="133" zoomScaleNormal="100" workbookViewId="0">
      <selection activeCell="B12" sqref="B12:D12"/>
    </sheetView>
  </sheetViews>
  <sheetFormatPr defaultColWidth="8.73046875" defaultRowHeight="14.25"/>
  <cols>
    <col min="1" max="1" width="28" customWidth="1"/>
    <col min="2" max="2" width="24" customWidth="1"/>
    <col min="3" max="3" width="21" customWidth="1"/>
    <col min="4" max="4" width="19.265625" customWidth="1"/>
    <col min="5" max="5" width="3" customWidth="1"/>
  </cols>
  <sheetData>
    <row r="1" spans="1:5" ht="31.5" customHeight="1">
      <c r="A1" s="164" t="s">
        <v>7</v>
      </c>
      <c r="B1" s="131"/>
      <c r="C1" s="131"/>
      <c r="D1" s="131"/>
    </row>
    <row r="2" spans="1:5">
      <c r="A2" s="77"/>
      <c r="B2" s="77"/>
      <c r="C2" s="77"/>
      <c r="D2" s="77"/>
      <c r="E2" s="77"/>
    </row>
    <row r="3" spans="1:5" ht="30" customHeight="1">
      <c r="A3" s="62" t="s">
        <v>38</v>
      </c>
      <c r="B3" s="163"/>
      <c r="C3" s="161"/>
      <c r="D3" s="162"/>
      <c r="E3" s="77"/>
    </row>
    <row r="4" spans="1:5" ht="30" customHeight="1">
      <c r="A4" s="62" t="s">
        <v>39</v>
      </c>
      <c r="B4" s="163"/>
      <c r="C4" s="161"/>
      <c r="D4" s="162"/>
      <c r="E4" s="77"/>
    </row>
    <row r="5" spans="1:5" ht="30" customHeight="1">
      <c r="A5" s="62" t="s">
        <v>40</v>
      </c>
      <c r="B5" s="163"/>
      <c r="C5" s="161"/>
      <c r="D5" s="162"/>
      <c r="E5" s="77"/>
    </row>
    <row r="6" spans="1:5" ht="30" customHeight="1">
      <c r="A6" s="62" t="s">
        <v>41</v>
      </c>
      <c r="B6" s="163"/>
      <c r="C6" s="161"/>
      <c r="D6" s="162"/>
      <c r="E6" s="77"/>
    </row>
    <row r="7" spans="1:5" ht="30" customHeight="1">
      <c r="A7" s="62" t="s">
        <v>42</v>
      </c>
      <c r="B7" s="163"/>
      <c r="C7" s="161"/>
      <c r="D7" s="162"/>
      <c r="E7" s="77"/>
    </row>
    <row r="8" spans="1:5" ht="30" customHeight="1">
      <c r="A8" s="62" t="s">
        <v>43</v>
      </c>
      <c r="B8" s="163"/>
      <c r="C8" s="161"/>
      <c r="D8" s="162"/>
      <c r="E8" s="77"/>
    </row>
    <row r="9" spans="1:5" ht="30" customHeight="1">
      <c r="A9" s="62" t="s">
        <v>44</v>
      </c>
      <c r="B9" s="163"/>
      <c r="C9" s="161"/>
      <c r="D9" s="162"/>
      <c r="E9" s="77"/>
    </row>
    <row r="10" spans="1:5" ht="30" customHeight="1">
      <c r="A10" s="62" t="s">
        <v>45</v>
      </c>
      <c r="B10" s="163"/>
      <c r="C10" s="161"/>
      <c r="D10" s="162"/>
      <c r="E10" s="77"/>
    </row>
    <row r="11" spans="1:5" ht="30" customHeight="1">
      <c r="A11" s="62" t="s">
        <v>46</v>
      </c>
      <c r="B11" s="163"/>
      <c r="C11" s="161"/>
      <c r="D11" s="162"/>
      <c r="E11" s="77"/>
    </row>
    <row r="12" spans="1:5" ht="24" customHeight="1">
      <c r="A12" s="62" t="s">
        <v>47</v>
      </c>
      <c r="B12" s="160"/>
      <c r="C12" s="161"/>
      <c r="D12" s="162"/>
      <c r="E12" s="77"/>
    </row>
  </sheetData>
  <mergeCells count="11">
    <mergeCell ref="B12:D12"/>
    <mergeCell ref="B7:D7"/>
    <mergeCell ref="B6:D6"/>
    <mergeCell ref="B10:D10"/>
    <mergeCell ref="A1:D1"/>
    <mergeCell ref="B11:D11"/>
    <mergeCell ref="B3:D3"/>
    <mergeCell ref="B5:D5"/>
    <mergeCell ref="B8:D8"/>
    <mergeCell ref="B4:D4"/>
    <mergeCell ref="B9:D9"/>
  </mergeCells>
  <phoneticPr fontId="46"/>
  <pageMargins left="0.35" right="0.35" top="0.45" bottom="0.45" header="0.2" footer="0.2"/>
  <pageSetup paperSize="9" fitToHeight="0" orientation="portrait" horizontalDpi="300" verticalDpi="300" r:id="rId1"/>
  <headerFooter>
    <oddFooter>&amp;C&amp;P /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L31"/>
  <sheetViews>
    <sheetView showGridLines="0" showZeros="0" view="pageBreakPreview" topLeftCell="A13" zoomScale="136" zoomScaleNormal="70" zoomScaleSheetLayoutView="100" workbookViewId="0">
      <selection activeCell="AO30" sqref="AO30"/>
    </sheetView>
  </sheetViews>
  <sheetFormatPr defaultColWidth="2.265625" defaultRowHeight="18.75" customHeight="1"/>
  <cols>
    <col min="1" max="28" width="2.265625" style="73" customWidth="1"/>
    <col min="29" max="29" width="2.59765625" style="73" bestFit="1" customWidth="1"/>
    <col min="30" max="30" width="3" style="73" customWidth="1"/>
    <col min="31" max="33" width="3.73046875" style="73" customWidth="1"/>
    <col min="34" max="34" width="3" style="73" customWidth="1"/>
    <col min="35" max="43" width="2.265625" style="73" customWidth="1"/>
    <col min="44" max="16384" width="2.265625" style="73"/>
  </cols>
  <sheetData>
    <row r="1" spans="1:38" ht="18.75" customHeight="1">
      <c r="B1" s="2" t="s">
        <v>48</v>
      </c>
      <c r="AJ1" s="74"/>
      <c r="AK1" s="74"/>
    </row>
    <row r="2" spans="1:38" ht="18.75"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74"/>
      <c r="AK2" s="74"/>
    </row>
    <row r="3" spans="1:38" ht="18" customHeight="1">
      <c r="C3" s="4"/>
      <c r="D3" s="4"/>
      <c r="E3" s="4"/>
      <c r="F3" s="4"/>
      <c r="G3" s="4"/>
      <c r="H3" s="4"/>
      <c r="I3" s="4"/>
      <c r="J3" s="4"/>
      <c r="K3" s="4"/>
      <c r="L3" s="4"/>
      <c r="M3" s="4"/>
      <c r="N3" s="4"/>
      <c r="O3" s="4"/>
      <c r="P3" s="4"/>
      <c r="Q3" s="4"/>
      <c r="R3" s="4"/>
      <c r="S3" s="4"/>
      <c r="T3" s="4"/>
      <c r="U3" s="4"/>
      <c r="V3" s="4"/>
      <c r="W3" s="4"/>
      <c r="X3" s="4"/>
      <c r="Y3" s="4"/>
      <c r="Z3" s="4"/>
      <c r="AA3" s="170" t="s">
        <v>49</v>
      </c>
      <c r="AB3" s="166"/>
      <c r="AC3" s="166"/>
      <c r="AD3" s="166"/>
      <c r="AE3" s="166"/>
      <c r="AF3" s="166"/>
      <c r="AG3" s="166"/>
      <c r="AH3" s="166"/>
    </row>
    <row r="4" spans="1:38" ht="18.75" customHeight="1">
      <c r="C4" s="4"/>
      <c r="D4" s="4"/>
      <c r="E4" s="4"/>
      <c r="F4" s="4"/>
      <c r="G4" s="4"/>
      <c r="H4" s="4"/>
      <c r="I4" s="4"/>
      <c r="J4" s="4"/>
      <c r="K4" s="4"/>
      <c r="L4" s="4"/>
      <c r="M4" s="4"/>
      <c r="N4" s="4"/>
      <c r="O4" s="4"/>
      <c r="P4" s="4"/>
      <c r="Q4" s="4"/>
      <c r="R4" s="4"/>
      <c r="S4" s="4"/>
      <c r="T4" s="4"/>
      <c r="U4" s="4"/>
      <c r="V4" s="4"/>
      <c r="W4" s="4"/>
      <c r="X4" s="4"/>
      <c r="Y4" s="4"/>
      <c r="Z4" s="4"/>
      <c r="AA4" s="5"/>
      <c r="AB4" s="75" t="s">
        <v>50</v>
      </c>
      <c r="AC4" s="74" t="str">
        <f>IF(法人基本情報!$B$12="","",YEAR(法人基本情報!$B$12)-2018)</f>
        <v/>
      </c>
      <c r="AD4" s="6" t="s">
        <v>51</v>
      </c>
      <c r="AE4" s="74" t="str">
        <f>IF(法人基本情報!$B$12="","",MONTH(法人基本情報!$B$12))</f>
        <v/>
      </c>
      <c r="AF4" s="6" t="s">
        <v>52</v>
      </c>
      <c r="AG4" s="74" t="str">
        <f>IF(法人基本情報!$B$12="","",DAY(法人基本情報!$B$12))</f>
        <v/>
      </c>
      <c r="AH4" s="6" t="s">
        <v>53</v>
      </c>
      <c r="AI4" s="7"/>
      <c r="AL4" s="13"/>
    </row>
    <row r="5" spans="1:38" ht="18.75" customHeight="1">
      <c r="C5" s="4"/>
      <c r="D5" s="4"/>
      <c r="E5" s="4"/>
      <c r="F5" s="4"/>
      <c r="G5" s="4"/>
      <c r="H5" s="4"/>
      <c r="I5" s="4"/>
      <c r="J5" s="4"/>
      <c r="K5" s="4"/>
      <c r="L5" s="4"/>
      <c r="M5" s="4"/>
      <c r="N5" s="4"/>
      <c r="O5" s="4"/>
      <c r="P5" s="4"/>
      <c r="Q5" s="4"/>
      <c r="R5" s="4"/>
      <c r="S5" s="4"/>
      <c r="T5" s="4"/>
      <c r="U5" s="4"/>
      <c r="V5" s="4"/>
      <c r="W5" s="4"/>
      <c r="X5" s="4"/>
      <c r="Y5" s="4"/>
      <c r="Z5" s="4"/>
      <c r="AA5" s="4"/>
      <c r="AB5" s="7"/>
      <c r="AC5" s="4"/>
      <c r="AD5" s="4"/>
      <c r="AE5" s="4"/>
      <c r="AF5" s="4"/>
      <c r="AG5" s="4"/>
      <c r="AH5" s="4"/>
      <c r="AI5" s="4"/>
    </row>
    <row r="6" spans="1:38" ht="18.75" customHeight="1">
      <c r="C6" s="73" t="s">
        <v>54</v>
      </c>
      <c r="D6" s="4"/>
      <c r="E6" s="4"/>
      <c r="F6" s="4"/>
      <c r="G6" s="4"/>
      <c r="H6" s="167" t="s">
        <v>55</v>
      </c>
      <c r="I6" s="166"/>
      <c r="J6" s="166"/>
      <c r="K6" s="166"/>
      <c r="L6" s="166"/>
      <c r="N6" s="72" t="s">
        <v>56</v>
      </c>
      <c r="O6" s="4"/>
      <c r="P6" s="4"/>
      <c r="Q6" s="4"/>
      <c r="R6" s="4"/>
      <c r="S6" s="4"/>
      <c r="T6" s="4"/>
      <c r="U6" s="4"/>
      <c r="V6" s="4"/>
      <c r="W6" s="4"/>
      <c r="X6" s="4"/>
      <c r="Y6" s="4"/>
      <c r="Z6" s="4"/>
      <c r="AA6" s="4"/>
      <c r="AB6" s="4"/>
      <c r="AC6" s="4"/>
      <c r="AD6" s="4"/>
      <c r="AE6" s="4"/>
      <c r="AF6" s="4"/>
      <c r="AG6" s="4"/>
      <c r="AH6" s="4"/>
      <c r="AI6" s="4"/>
    </row>
    <row r="7" spans="1:38" ht="18.75" customHeight="1">
      <c r="A7" s="8"/>
      <c r="B7" s="8"/>
      <c r="C7" s="8"/>
      <c r="D7" s="8"/>
      <c r="E7" s="8"/>
      <c r="F7" s="8"/>
      <c r="G7" s="8"/>
      <c r="H7" s="8"/>
      <c r="I7" s="8"/>
      <c r="J7" s="8"/>
      <c r="K7" s="8"/>
      <c r="L7" s="8"/>
      <c r="M7" s="8"/>
    </row>
    <row r="8" spans="1:38" ht="18.75" customHeight="1">
      <c r="A8" s="72"/>
      <c r="B8" s="72"/>
      <c r="O8" s="3" t="s">
        <v>57</v>
      </c>
      <c r="T8" s="73" t="s">
        <v>58</v>
      </c>
      <c r="W8" s="171" t="str">
        <f>IF(法人基本情報!$B$5="","",IF(法人基本情報!$B$4="",法人基本情報!$B$5,"〒"&amp;法人基本情報!$B$4&amp;"　"&amp;法人基本情報!$B$5))</f>
        <v/>
      </c>
      <c r="X8" s="166"/>
      <c r="Y8" s="166"/>
      <c r="Z8" s="166"/>
      <c r="AA8" s="166"/>
      <c r="AB8" s="166"/>
      <c r="AC8" s="166"/>
      <c r="AD8" s="166"/>
      <c r="AE8" s="166"/>
      <c r="AF8" s="166"/>
      <c r="AG8" s="166"/>
      <c r="AH8" s="166"/>
      <c r="AI8" s="166"/>
    </row>
    <row r="9" spans="1:38" ht="18.75" customHeight="1">
      <c r="A9" s="9"/>
      <c r="B9" s="9"/>
      <c r="C9" s="9"/>
      <c r="D9" s="9"/>
      <c r="E9" s="9"/>
      <c r="F9" s="9"/>
      <c r="T9" s="73" t="s">
        <v>59</v>
      </c>
      <c r="W9" s="171" t="str">
        <f>IF(法人基本情報!$B$3="","",法人基本情報!$B$3)</f>
        <v/>
      </c>
      <c r="X9" s="166"/>
      <c r="Y9" s="166"/>
      <c r="Z9" s="166"/>
      <c r="AA9" s="166"/>
      <c r="AB9" s="166"/>
      <c r="AC9" s="166"/>
      <c r="AD9" s="166"/>
      <c r="AE9" s="166"/>
      <c r="AF9" s="166"/>
      <c r="AG9" s="166"/>
      <c r="AH9" s="166"/>
      <c r="AI9" s="166"/>
      <c r="AJ9" s="72"/>
    </row>
    <row r="10" spans="1:38" ht="18.75" customHeight="1">
      <c r="A10" s="9"/>
      <c r="B10" s="9"/>
      <c r="C10" s="9"/>
      <c r="D10" s="9"/>
      <c r="E10" s="9"/>
      <c r="F10" s="9"/>
      <c r="T10" s="73" t="s">
        <v>60</v>
      </c>
      <c r="X10" s="10"/>
      <c r="Y10" s="10"/>
      <c r="Z10" s="10"/>
      <c r="AA10" s="10"/>
      <c r="AB10" s="171" t="str">
        <f>IF(AND(法人基本情報!$B$6="",法人基本情報!$B$7=""),"",法人基本情報!$B$6&amp;"　"&amp;法人基本情報!$B$7)</f>
        <v/>
      </c>
      <c r="AC10" s="166"/>
      <c r="AD10" s="166"/>
      <c r="AE10" s="166"/>
      <c r="AF10" s="166"/>
      <c r="AG10" s="166"/>
      <c r="AH10" s="166"/>
      <c r="AI10" s="166"/>
      <c r="AJ10" s="72"/>
    </row>
    <row r="11" spans="1:38" ht="18.75" customHeight="1">
      <c r="A11" s="9"/>
      <c r="B11" s="9"/>
      <c r="C11" s="9"/>
      <c r="D11" s="9"/>
      <c r="E11" s="9"/>
      <c r="F11" s="9"/>
      <c r="X11" s="10"/>
      <c r="Y11" s="10"/>
      <c r="Z11" s="10"/>
      <c r="AA11" s="10"/>
      <c r="AB11" s="10"/>
      <c r="AC11" s="10"/>
      <c r="AD11" s="10"/>
      <c r="AE11" s="10"/>
      <c r="AF11" s="10"/>
      <c r="AG11" s="10"/>
      <c r="AH11" s="10"/>
      <c r="AI11" s="10"/>
      <c r="AJ11" s="72"/>
    </row>
    <row r="12" spans="1:38" ht="18.75" customHeight="1">
      <c r="A12" s="9"/>
      <c r="B12" s="9"/>
      <c r="C12" s="9"/>
      <c r="D12" s="9"/>
      <c r="E12" s="9"/>
      <c r="F12" s="9"/>
      <c r="X12" s="171"/>
      <c r="Y12" s="166"/>
      <c r="Z12" s="166"/>
      <c r="AA12" s="166"/>
      <c r="AB12" s="166"/>
      <c r="AC12" s="166"/>
      <c r="AD12" s="166"/>
      <c r="AE12" s="166"/>
      <c r="AF12" s="166"/>
      <c r="AG12" s="166"/>
      <c r="AH12" s="166"/>
      <c r="AI12" s="166"/>
    </row>
    <row r="13" spans="1:38" ht="18.75" customHeight="1">
      <c r="F13" s="167" t="s">
        <v>61</v>
      </c>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J13" s="72"/>
    </row>
    <row r="14" spans="1:38" ht="18.75" customHeight="1">
      <c r="A14" s="72"/>
      <c r="B14" s="72"/>
    </row>
    <row r="15" spans="1:38" ht="61.5" customHeight="1">
      <c r="A15" s="11"/>
      <c r="B15" s="11"/>
      <c r="C15" s="172" t="s">
        <v>62</v>
      </c>
      <c r="D15" s="166"/>
      <c r="E15" s="166"/>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row>
    <row r="16" spans="1:38" ht="18.75" customHeight="1">
      <c r="A16" s="76"/>
      <c r="B16" s="76"/>
      <c r="C16" s="76"/>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row>
    <row r="17" spans="1:38" ht="18.75" customHeight="1">
      <c r="S17" s="73" t="s">
        <v>63</v>
      </c>
    </row>
    <row r="18" spans="1:38" ht="18.75" customHeight="1">
      <c r="A18" s="74"/>
      <c r="B18" s="74"/>
      <c r="C18" s="74"/>
      <c r="D18" s="74"/>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row>
    <row r="19" spans="1:38" ht="18.75" customHeight="1">
      <c r="A19" s="74"/>
      <c r="B19" s="72"/>
      <c r="C19" s="167">
        <v>1</v>
      </c>
      <c r="D19" s="166"/>
      <c r="E19" s="165" t="s">
        <v>64</v>
      </c>
      <c r="F19" s="166"/>
      <c r="G19" s="166"/>
      <c r="H19" s="166"/>
      <c r="I19" s="166"/>
      <c r="J19" s="72"/>
      <c r="L19" s="3" t="s">
        <v>65</v>
      </c>
      <c r="M19" s="3"/>
      <c r="N19" s="123"/>
      <c r="O19" s="123"/>
      <c r="P19" s="123"/>
      <c r="Q19" s="123"/>
      <c r="R19" s="123"/>
      <c r="S19" s="123"/>
      <c r="T19" s="123"/>
      <c r="U19" s="123"/>
      <c r="V19" s="123"/>
      <c r="W19" s="123"/>
      <c r="X19" s="123"/>
      <c r="Y19" s="3"/>
      <c r="AA19" s="74"/>
      <c r="AB19" s="74"/>
      <c r="AC19" s="74"/>
      <c r="AD19" s="74"/>
      <c r="AE19" s="74"/>
      <c r="AF19" s="74"/>
      <c r="AG19" s="74"/>
      <c r="AH19" s="74"/>
      <c r="AI19" s="74"/>
      <c r="AL19" s="14"/>
    </row>
    <row r="20" spans="1:38" ht="18.75" customHeight="1">
      <c r="B20" s="72"/>
    </row>
    <row r="21" spans="1:38" ht="18.75" customHeight="1">
      <c r="B21" s="72"/>
      <c r="C21" s="167">
        <v>2</v>
      </c>
      <c r="D21" s="166"/>
      <c r="E21" s="165" t="s">
        <v>66</v>
      </c>
      <c r="F21" s="166"/>
      <c r="G21" s="166"/>
      <c r="H21" s="166"/>
      <c r="I21" s="166"/>
      <c r="L21" s="168" t="s">
        <v>67</v>
      </c>
      <c r="M21" s="166"/>
      <c r="N21" s="166"/>
      <c r="O21" s="166"/>
      <c r="P21" s="166"/>
      <c r="Q21" s="166"/>
      <c r="R21" s="166"/>
      <c r="S21" s="166"/>
      <c r="T21" s="166"/>
      <c r="U21" s="166"/>
      <c r="V21" s="166"/>
      <c r="W21" s="166"/>
      <c r="X21" s="166"/>
      <c r="Y21" s="166"/>
      <c r="Z21" s="166"/>
      <c r="AA21" s="166"/>
      <c r="AB21" s="166"/>
      <c r="AC21" s="166"/>
      <c r="AD21" s="166"/>
      <c r="AE21" s="166"/>
      <c r="AF21" s="166"/>
      <c r="AG21" s="166"/>
      <c r="AH21" s="166"/>
      <c r="AI21" s="166"/>
    </row>
    <row r="22" spans="1:38" ht="18.75" customHeight="1">
      <c r="L22" s="166"/>
      <c r="M22" s="166"/>
      <c r="N22" s="166"/>
      <c r="O22" s="166"/>
      <c r="P22" s="166"/>
      <c r="Q22" s="166"/>
      <c r="R22" s="166"/>
      <c r="S22" s="166"/>
      <c r="T22" s="166"/>
      <c r="U22" s="166"/>
      <c r="V22" s="166"/>
      <c r="W22" s="166"/>
      <c r="X22" s="166"/>
      <c r="Y22" s="166"/>
      <c r="Z22" s="166"/>
      <c r="AA22" s="166"/>
      <c r="AB22" s="166"/>
      <c r="AC22" s="166"/>
      <c r="AD22" s="166"/>
      <c r="AE22" s="166"/>
      <c r="AF22" s="166"/>
      <c r="AG22" s="166"/>
      <c r="AH22" s="166"/>
      <c r="AI22" s="166"/>
    </row>
    <row r="23" spans="1:38" ht="18.75" customHeight="1">
      <c r="L23" s="166"/>
      <c r="M23" s="166"/>
      <c r="N23" s="166"/>
      <c r="O23" s="166"/>
      <c r="P23" s="166"/>
      <c r="Q23" s="166"/>
      <c r="R23" s="166"/>
      <c r="S23" s="166"/>
      <c r="T23" s="166"/>
      <c r="U23" s="166"/>
      <c r="V23" s="166"/>
      <c r="W23" s="166"/>
      <c r="X23" s="166"/>
      <c r="Y23" s="166"/>
      <c r="Z23" s="166"/>
      <c r="AA23" s="166"/>
      <c r="AB23" s="166"/>
      <c r="AC23" s="166"/>
      <c r="AD23" s="166"/>
      <c r="AE23" s="166"/>
      <c r="AF23" s="166"/>
      <c r="AG23" s="166"/>
      <c r="AH23" s="166"/>
      <c r="AI23" s="166"/>
    </row>
    <row r="24" spans="1:38" ht="18.75" customHeight="1">
      <c r="L24" s="166"/>
      <c r="M24" s="166"/>
      <c r="N24" s="166"/>
      <c r="O24" s="166"/>
      <c r="P24" s="166"/>
      <c r="Q24" s="166"/>
      <c r="R24" s="166"/>
      <c r="S24" s="166"/>
      <c r="T24" s="166"/>
      <c r="U24" s="166"/>
      <c r="V24" s="166"/>
      <c r="W24" s="166"/>
      <c r="X24" s="166"/>
      <c r="Y24" s="166"/>
      <c r="Z24" s="166"/>
      <c r="AA24" s="166"/>
      <c r="AB24" s="166"/>
      <c r="AC24" s="166"/>
      <c r="AD24" s="166"/>
      <c r="AE24" s="166"/>
      <c r="AF24" s="166"/>
      <c r="AG24" s="166"/>
      <c r="AH24" s="166"/>
      <c r="AI24" s="166"/>
    </row>
    <row r="25" spans="1:38" ht="18.75" customHeight="1">
      <c r="M25" s="12"/>
      <c r="N25" s="12"/>
      <c r="O25" s="12"/>
      <c r="P25" s="12"/>
      <c r="Q25" s="12"/>
      <c r="R25" s="12"/>
      <c r="S25" s="12"/>
      <c r="T25" s="12"/>
      <c r="U25" s="12"/>
      <c r="V25" s="12"/>
      <c r="W25" s="12"/>
      <c r="X25" s="12"/>
      <c r="Y25" s="12"/>
      <c r="Z25" s="12"/>
      <c r="AA25" s="12"/>
      <c r="AB25" s="12"/>
      <c r="AC25" s="12"/>
      <c r="AD25" s="12"/>
      <c r="AE25" s="12"/>
      <c r="AF25" s="12"/>
      <c r="AG25" s="12"/>
      <c r="AH25" s="12"/>
    </row>
    <row r="26" spans="1:38" ht="18.75" customHeight="1">
      <c r="D26" s="173" t="s">
        <v>68</v>
      </c>
      <c r="E26" s="166"/>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row>
    <row r="27" spans="1:38" ht="18.75" customHeight="1">
      <c r="A27" s="88"/>
      <c r="B27" s="88"/>
      <c r="D27" s="166"/>
      <c r="E27" s="166"/>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row>
    <row r="28" spans="1:38" ht="18.75" customHeight="1">
      <c r="M28" s="12"/>
      <c r="N28" s="12"/>
      <c r="O28" s="12"/>
      <c r="P28" s="12"/>
      <c r="Q28" s="12"/>
      <c r="R28" s="12"/>
      <c r="S28" s="12"/>
      <c r="T28" s="12"/>
      <c r="U28" s="12"/>
      <c r="V28" s="12"/>
      <c r="W28" s="12"/>
      <c r="X28" s="12"/>
      <c r="Y28" s="12"/>
      <c r="Z28" s="12"/>
      <c r="AA28" s="12"/>
      <c r="AB28" s="12"/>
      <c r="AC28" s="12"/>
      <c r="AD28" s="12"/>
      <c r="AE28" s="12"/>
      <c r="AF28" s="12"/>
      <c r="AG28" s="12"/>
      <c r="AH28" s="12"/>
    </row>
    <row r="29" spans="1:38" ht="18.75" customHeight="1">
      <c r="D29" s="169"/>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row>
    <row r="30" spans="1:38" ht="44.25" customHeight="1">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row>
    <row r="31" spans="1:38" ht="18.75" customHeight="1">
      <c r="D31" s="15" t="s">
        <v>69</v>
      </c>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row>
  </sheetData>
  <mergeCells count="15">
    <mergeCell ref="E21:I21"/>
    <mergeCell ref="C21:D21"/>
    <mergeCell ref="L21:AI24"/>
    <mergeCell ref="D29:AI30"/>
    <mergeCell ref="AA3:AH3"/>
    <mergeCell ref="H6:L6"/>
    <mergeCell ref="W9:AI9"/>
    <mergeCell ref="C19:D19"/>
    <mergeCell ref="E19:I19"/>
    <mergeCell ref="W8:AI8"/>
    <mergeCell ref="F13:AG13"/>
    <mergeCell ref="C15:AI15"/>
    <mergeCell ref="AB10:AI10"/>
    <mergeCell ref="D26:AI27"/>
    <mergeCell ref="X12:AI12"/>
  </mergeCells>
  <phoneticPr fontId="46"/>
  <printOptions horizontalCentered="1"/>
  <pageMargins left="0.51181102362204722" right="0.51181102362204722" top="1.1417322834645669" bottom="1.1417322834645669" header="0.31496062992125978" footer="0.31496062992125978"/>
  <pageSetup paperSize="9" scale="9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0"/>
    <pageSetUpPr fitToPage="1"/>
  </sheetPr>
  <dimension ref="A1:K21"/>
  <sheetViews>
    <sheetView showGridLines="0" view="pageBreakPreview" zoomScale="114" zoomScaleNormal="100" workbookViewId="0">
      <pane ySplit="5" topLeftCell="A9" activePane="bottomLeft" state="frozen"/>
      <selection pane="bottomLeft" activeCell="M16" sqref="M15:M16"/>
    </sheetView>
  </sheetViews>
  <sheetFormatPr defaultColWidth="8.73046875" defaultRowHeight="14.25"/>
  <cols>
    <col min="1" max="1" width="3.59765625" customWidth="1"/>
    <col min="2" max="2" width="26" customWidth="1"/>
    <col min="3" max="3" width="22" customWidth="1"/>
    <col min="4" max="10" width="16" customWidth="1"/>
    <col min="11" max="11" width="18" customWidth="1"/>
    <col min="12" max="12" width="16" customWidth="1"/>
  </cols>
  <sheetData>
    <row r="1" spans="1:11" ht="30" customHeight="1">
      <c r="A1" s="174" t="s">
        <v>70</v>
      </c>
      <c r="B1" s="131"/>
      <c r="C1" s="131"/>
      <c r="D1" s="131"/>
      <c r="E1" s="131"/>
      <c r="F1" s="131"/>
      <c r="G1" s="131"/>
      <c r="H1" s="131"/>
      <c r="I1" s="131"/>
      <c r="J1" s="131"/>
      <c r="K1" s="131"/>
    </row>
    <row r="2" spans="1:11">
      <c r="B2" s="77"/>
      <c r="C2" s="77"/>
      <c r="D2" s="77"/>
      <c r="E2" s="77"/>
      <c r="F2" s="77"/>
      <c r="G2" s="77"/>
      <c r="H2" s="77"/>
      <c r="I2" s="77"/>
      <c r="J2" s="77"/>
      <c r="K2" s="77"/>
    </row>
    <row r="3" spans="1:11" ht="15" customHeight="1">
      <c r="B3" s="131"/>
      <c r="C3" s="131"/>
      <c r="D3" s="131"/>
      <c r="E3" s="131"/>
      <c r="F3" s="131"/>
      <c r="G3" s="131"/>
      <c r="H3" s="131"/>
      <c r="I3" s="131"/>
      <c r="J3" s="131"/>
      <c r="K3" s="77"/>
    </row>
    <row r="4" spans="1:11" ht="63.75" hidden="1" customHeight="1">
      <c r="B4" s="77"/>
      <c r="C4" s="77"/>
      <c r="D4" s="20" t="s">
        <v>71</v>
      </c>
      <c r="E4" s="77" t="s">
        <v>72</v>
      </c>
      <c r="F4" s="20" t="s">
        <v>73</v>
      </c>
      <c r="G4" s="20" t="s">
        <v>74</v>
      </c>
      <c r="H4" s="20" t="s">
        <v>75</v>
      </c>
      <c r="I4" s="20" t="s">
        <v>76</v>
      </c>
      <c r="J4" s="77" t="s">
        <v>77</v>
      </c>
      <c r="K4" s="77"/>
    </row>
    <row r="5" spans="1:11" ht="42" customHeight="1">
      <c r="A5" s="52" t="s">
        <v>78</v>
      </c>
      <c r="B5" s="53" t="s">
        <v>79</v>
      </c>
      <c r="C5" s="63" t="s">
        <v>80</v>
      </c>
      <c r="D5" s="63" t="s">
        <v>81</v>
      </c>
      <c r="E5" s="63" t="s">
        <v>82</v>
      </c>
      <c r="F5" s="63" t="s">
        <v>83</v>
      </c>
      <c r="G5" s="63" t="s">
        <v>84</v>
      </c>
      <c r="H5" s="63" t="s">
        <v>85</v>
      </c>
      <c r="I5" s="63" t="s">
        <v>86</v>
      </c>
      <c r="J5" s="63" t="s">
        <v>87</v>
      </c>
      <c r="K5" s="63" t="s">
        <v>88</v>
      </c>
    </row>
    <row r="6" spans="1:11" ht="25.15" customHeight="1">
      <c r="A6" s="54">
        <v>1</v>
      </c>
      <c r="B6" s="84" t="str">
        <f>IF('事業所実施報告書（様式６号の1）'!$B$4="","",'事業所実施報告書（様式６号の1）'!$B$4)</f>
        <v/>
      </c>
      <c r="C6" s="71" t="str">
        <f>IF('事業所実施報告書（様式６号の1）'!$B$4="","",'事業所実施報告書（様式６号の1）'!$B$7)</f>
        <v/>
      </c>
      <c r="D6" s="89">
        <f>'事業所実施報告書（様式６号の1）'!$M$4</f>
        <v>0</v>
      </c>
      <c r="E6" s="89">
        <f>'事業所実施報告書（様式６号の1）'!$M$5</f>
        <v>0</v>
      </c>
      <c r="F6" s="89">
        <f>'事業所実施報告書（様式６号の1）'!$M$6</f>
        <v>0</v>
      </c>
      <c r="G6" s="89">
        <f>'事業所実施報告書（様式６号の1）'!$M$10</f>
        <v>0</v>
      </c>
      <c r="H6" s="89">
        <f>'事業所実施報告書（様式６号の1）'!$M$7</f>
        <v>0</v>
      </c>
      <c r="I6" s="89">
        <f>'事業所実施報告書（様式６号の1）'!$M$8</f>
        <v>0</v>
      </c>
      <c r="J6" s="89">
        <f>'事業所実施報告書（様式６号の1）'!$M$9</f>
        <v>0</v>
      </c>
      <c r="K6" s="89">
        <f t="shared" ref="K6:K20" si="0">SUM(D6:J6)</f>
        <v>0</v>
      </c>
    </row>
    <row r="7" spans="1:11" ht="25.15" customHeight="1">
      <c r="A7" s="54">
        <v>2</v>
      </c>
      <c r="B7" s="84" t="str">
        <f>IF('事業所実施報告書（様式６号の2）'!$B$4="","",'事業所実施報告書（様式６号の2）'!$B$4)</f>
        <v/>
      </c>
      <c r="C7" s="71" t="str">
        <f>IF('事業所実施報告書（様式６号の2）'!$B$4="","",'事業所実施報告書（様式６号の2）'!$B$7)</f>
        <v/>
      </c>
      <c r="D7" s="89">
        <f>'事業所実施報告書（様式６号の2）'!$M$4</f>
        <v>0</v>
      </c>
      <c r="E7" s="89">
        <f>'事業所実施報告書（様式６号の2）'!$M$5</f>
        <v>0</v>
      </c>
      <c r="F7" s="89">
        <f>'事業所実施報告書（様式６号の2）'!$M$6</f>
        <v>0</v>
      </c>
      <c r="G7" s="89">
        <f>'事業所実施報告書（様式６号の2）'!$M$10</f>
        <v>0</v>
      </c>
      <c r="H7" s="89">
        <f>'事業所実施報告書（様式６号の2）'!$M$7</f>
        <v>0</v>
      </c>
      <c r="I7" s="89">
        <f>'事業所実施報告書（様式６号の2）'!$M$8</f>
        <v>0</v>
      </c>
      <c r="J7" s="89">
        <f>'事業所実施報告書（様式６号の2）'!$M$9</f>
        <v>0</v>
      </c>
      <c r="K7" s="89">
        <f t="shared" si="0"/>
        <v>0</v>
      </c>
    </row>
    <row r="8" spans="1:11" ht="25.15" customHeight="1">
      <c r="A8" s="54">
        <v>3</v>
      </c>
      <c r="B8" s="84" t="str">
        <f>IF('事業所実施報告書（様式６号の3）'!$B$4="","",'事業所実施報告書（様式６号の3）'!$B$4)</f>
        <v/>
      </c>
      <c r="C8" s="71" t="str">
        <f>IF('事業所実施報告書（様式６号の3）'!$B$4="","",'事業所実施報告書（様式６号の3）'!$B$7)</f>
        <v/>
      </c>
      <c r="D8" s="89">
        <f>'事業所実施報告書（様式６号の3）'!$M$4</f>
        <v>0</v>
      </c>
      <c r="E8" s="89">
        <f>'事業所実施報告書（様式６号の3）'!$M$5</f>
        <v>0</v>
      </c>
      <c r="F8" s="89">
        <f>'事業所実施報告書（様式６号の3）'!$M$6</f>
        <v>0</v>
      </c>
      <c r="G8" s="89">
        <f>'事業所実施報告書（様式６号の3）'!$M$10</f>
        <v>0</v>
      </c>
      <c r="H8" s="89">
        <f>'事業所実施報告書（様式６号の3）'!$M$7</f>
        <v>0</v>
      </c>
      <c r="I8" s="89">
        <f>'事業所実施報告書（様式６号の3）'!$M$8</f>
        <v>0</v>
      </c>
      <c r="J8" s="89">
        <f>'事業所実施報告書（様式６号の3）'!$M$9</f>
        <v>0</v>
      </c>
      <c r="K8" s="89">
        <f t="shared" si="0"/>
        <v>0</v>
      </c>
    </row>
    <row r="9" spans="1:11" ht="25.15" customHeight="1">
      <c r="A9" s="54">
        <v>4</v>
      </c>
      <c r="B9" s="84" t="str">
        <f>IF('事業所実施報告書（様式６号の4）'!$B$4="","",'事業所実施報告書（様式６号の4）'!$B$4)</f>
        <v/>
      </c>
      <c r="C9" s="71" t="str">
        <f>IF('事業所実施報告書（様式６号の4）'!$B$4="","",'事業所実施報告書（様式６号の4）'!$B$7)</f>
        <v/>
      </c>
      <c r="D9" s="89">
        <f>'事業所実施報告書（様式６号の4）'!$M$4</f>
        <v>0</v>
      </c>
      <c r="E9" s="89">
        <f>'事業所実施報告書（様式６号の4）'!$M$5</f>
        <v>0</v>
      </c>
      <c r="F9" s="89">
        <f>'事業所実施報告書（様式６号の4）'!$M$6</f>
        <v>0</v>
      </c>
      <c r="G9" s="89">
        <f>'事業所実施報告書（様式６号の4）'!$M$10</f>
        <v>0</v>
      </c>
      <c r="H9" s="89">
        <f>'事業所実施報告書（様式６号の4）'!$M$7</f>
        <v>0</v>
      </c>
      <c r="I9" s="89">
        <f>'事業所実施報告書（様式６号の4）'!$M$8</f>
        <v>0</v>
      </c>
      <c r="J9" s="89">
        <f>'事業所実施報告書（様式６号の4）'!$M$9</f>
        <v>0</v>
      </c>
      <c r="K9" s="89">
        <f t="shared" si="0"/>
        <v>0</v>
      </c>
    </row>
    <row r="10" spans="1:11" ht="25.15" customHeight="1">
      <c r="A10" s="54">
        <v>5</v>
      </c>
      <c r="B10" s="84" t="str">
        <f>IF('事業所実施報告書（様式６号の5）'!$B$4="","",'事業所実施報告書（様式６号の5）'!$B$4)</f>
        <v/>
      </c>
      <c r="C10" s="71" t="str">
        <f>IF('事業所実施報告書（様式６号の5）'!$B$4="","",'事業所実施報告書（様式６号の5）'!$B$7)</f>
        <v/>
      </c>
      <c r="D10" s="89">
        <f>'事業所実施報告書（様式６号の5）'!$M$4</f>
        <v>0</v>
      </c>
      <c r="E10" s="89">
        <f>'事業所実施報告書（様式６号の5）'!$M$5</f>
        <v>0</v>
      </c>
      <c r="F10" s="89">
        <f>'事業所実施報告書（様式６号の5）'!$M$6</f>
        <v>0</v>
      </c>
      <c r="G10" s="89">
        <f>'事業所実施報告書（様式６号の5）'!$M$10</f>
        <v>0</v>
      </c>
      <c r="H10" s="89">
        <f>'事業所実施報告書（様式６号の5）'!$M$7</f>
        <v>0</v>
      </c>
      <c r="I10" s="89">
        <f>'事業所実施報告書（様式６号の5）'!$M$8</f>
        <v>0</v>
      </c>
      <c r="J10" s="89">
        <f>'事業所実施報告書（様式６号の5）'!$M$9</f>
        <v>0</v>
      </c>
      <c r="K10" s="89">
        <f t="shared" si="0"/>
        <v>0</v>
      </c>
    </row>
    <row r="11" spans="1:11" ht="25.15" customHeight="1">
      <c r="A11" s="54">
        <v>6</v>
      </c>
      <c r="B11" s="84" t="str">
        <f>IF('事業所実施報告書（様式６号の6）'!$B$4="","",'事業所実施報告書（様式６号の6）'!$B$4)</f>
        <v/>
      </c>
      <c r="C11" s="71" t="str">
        <f>IF('事業所実施報告書（様式６号の6）'!$B$4="","",'事業所実施報告書（様式６号の6）'!$B$7)</f>
        <v/>
      </c>
      <c r="D11" s="89">
        <f>'事業所実施報告書（様式６号の6）'!$M$4</f>
        <v>0</v>
      </c>
      <c r="E11" s="89">
        <f>'事業所実施報告書（様式６号の6）'!$M$5</f>
        <v>0</v>
      </c>
      <c r="F11" s="89">
        <f>'事業所実施報告書（様式６号の6）'!$M$6</f>
        <v>0</v>
      </c>
      <c r="G11" s="89">
        <f>'事業所実施報告書（様式６号の6）'!$M$10</f>
        <v>0</v>
      </c>
      <c r="H11" s="89">
        <f>'事業所実施報告書（様式６号の6）'!$M$7</f>
        <v>0</v>
      </c>
      <c r="I11" s="89">
        <f>'事業所実施報告書（様式６号の6）'!$M$8</f>
        <v>0</v>
      </c>
      <c r="J11" s="89">
        <f>'事業所実施報告書（様式６号の6）'!$M$9</f>
        <v>0</v>
      </c>
      <c r="K11" s="89">
        <f t="shared" si="0"/>
        <v>0</v>
      </c>
    </row>
    <row r="12" spans="1:11" ht="25.15" customHeight="1">
      <c r="A12" s="54">
        <v>7</v>
      </c>
      <c r="B12" s="84" t="str">
        <f>IF('事業所実施報告書（様式６号の7）'!$B$4="","",'事業所実施報告書（様式６号の7）'!$B$4)</f>
        <v/>
      </c>
      <c r="C12" s="71" t="str">
        <f>IF('事業所実施報告書（様式６号の7）'!$B$4="","",'事業所実施報告書（様式６号の7）'!$B$7)</f>
        <v/>
      </c>
      <c r="D12" s="89">
        <f>'事業所実施報告書（様式６号の7）'!$M$4</f>
        <v>0</v>
      </c>
      <c r="E12" s="89">
        <f>'事業所実施報告書（様式６号の7）'!$M$5</f>
        <v>0</v>
      </c>
      <c r="F12" s="89">
        <f>'事業所実施報告書（様式６号の7）'!$M$6</f>
        <v>0</v>
      </c>
      <c r="G12" s="89">
        <f>'事業所実施報告書（様式６号の7）'!$M$10</f>
        <v>0</v>
      </c>
      <c r="H12" s="89">
        <f>'事業所実施報告書（様式６号の7）'!$M$7</f>
        <v>0</v>
      </c>
      <c r="I12" s="89">
        <f>'事業所実施報告書（様式６号の7）'!$M$8</f>
        <v>0</v>
      </c>
      <c r="J12" s="89">
        <f>'事業所実施報告書（様式６号の7）'!$M$9</f>
        <v>0</v>
      </c>
      <c r="K12" s="89">
        <f t="shared" si="0"/>
        <v>0</v>
      </c>
    </row>
    <row r="13" spans="1:11" ht="25.15" customHeight="1">
      <c r="A13" s="54">
        <v>8</v>
      </c>
      <c r="B13" s="84" t="str">
        <f>IF('事業所実施報告書（様式６号の8）'!$B$4="","",'事業所実施報告書（様式６号の8）'!$B$4)</f>
        <v/>
      </c>
      <c r="C13" s="71" t="str">
        <f>IF('事業所実施報告書（様式６号の8）'!$B$4="","",'事業所実施報告書（様式６号の8）'!$B$7)</f>
        <v/>
      </c>
      <c r="D13" s="89">
        <f>'事業所実施報告書（様式６号の8）'!$M$4</f>
        <v>0</v>
      </c>
      <c r="E13" s="89">
        <f>'事業所実施報告書（様式６号の8）'!$M$5</f>
        <v>0</v>
      </c>
      <c r="F13" s="89">
        <f>'事業所実施報告書（様式６号の8）'!$M$6</f>
        <v>0</v>
      </c>
      <c r="G13" s="89">
        <f>'事業所実施報告書（様式６号の8）'!$M$10</f>
        <v>0</v>
      </c>
      <c r="H13" s="89">
        <f>'事業所実施報告書（様式６号の8）'!$M$7</f>
        <v>0</v>
      </c>
      <c r="I13" s="89">
        <f>'事業所実施報告書（様式６号の8）'!$M$8</f>
        <v>0</v>
      </c>
      <c r="J13" s="89">
        <f>'事業所実施報告書（様式６号の8）'!$M$9</f>
        <v>0</v>
      </c>
      <c r="K13" s="89">
        <f t="shared" si="0"/>
        <v>0</v>
      </c>
    </row>
    <row r="14" spans="1:11" ht="25.15" customHeight="1">
      <c r="A14" s="54">
        <v>9</v>
      </c>
      <c r="B14" s="84" t="str">
        <f>IF('事業所実施報告書（様式６号の9）'!$B$4="","",'事業所実施報告書（様式６号の9）'!$B$4)</f>
        <v/>
      </c>
      <c r="C14" s="71" t="str">
        <f>IF('事業所実施報告書（様式６号の9）'!$B$4="","",'事業所実施報告書（様式６号の9）'!$B$7)</f>
        <v/>
      </c>
      <c r="D14" s="89">
        <f>'事業所実施報告書（様式６号の9）'!$M$4</f>
        <v>0</v>
      </c>
      <c r="E14" s="89">
        <f>'事業所実施報告書（様式６号の9）'!$M$5</f>
        <v>0</v>
      </c>
      <c r="F14" s="89">
        <f>'事業所実施報告書（様式６号の9）'!$M$6</f>
        <v>0</v>
      </c>
      <c r="G14" s="89">
        <f>'事業所実施報告書（様式６号の9）'!$M$10</f>
        <v>0</v>
      </c>
      <c r="H14" s="89">
        <f>'事業所実施報告書（様式６号の9）'!$M$7</f>
        <v>0</v>
      </c>
      <c r="I14" s="89">
        <f>'事業所実施報告書（様式６号の9）'!$M$8</f>
        <v>0</v>
      </c>
      <c r="J14" s="89">
        <f>'事業所実施報告書（様式６号の9）'!$M$9</f>
        <v>0</v>
      </c>
      <c r="K14" s="89">
        <f t="shared" si="0"/>
        <v>0</v>
      </c>
    </row>
    <row r="15" spans="1:11" ht="25.15" customHeight="1">
      <c r="A15" s="54">
        <v>10</v>
      </c>
      <c r="B15" s="84" t="str">
        <f>IF('事業所実施報告書（様式６号の10）'!$B$4="","",'事業所実施報告書（様式６号の10）'!$B$4)</f>
        <v/>
      </c>
      <c r="C15" s="71" t="str">
        <f>IF('事業所実施報告書（様式６号の10）'!$B$4="","",'事業所実施報告書（様式６号の10）'!$B$7)</f>
        <v/>
      </c>
      <c r="D15" s="89">
        <f>'事業所実施報告書（様式６号の10）'!$M$4</f>
        <v>0</v>
      </c>
      <c r="E15" s="89">
        <f>'事業所実施報告書（様式６号の10）'!$M$5</f>
        <v>0</v>
      </c>
      <c r="F15" s="89">
        <f>'事業所実施報告書（様式６号の10）'!$M$6</f>
        <v>0</v>
      </c>
      <c r="G15" s="89">
        <f>'事業所実施報告書（様式６号の10）'!$M$10</f>
        <v>0</v>
      </c>
      <c r="H15" s="89">
        <f>'事業所実施報告書（様式６号の10）'!$M$7</f>
        <v>0</v>
      </c>
      <c r="I15" s="89">
        <f>'事業所実施報告書（様式６号の10）'!$M$8</f>
        <v>0</v>
      </c>
      <c r="J15" s="89">
        <f>'事業所実施報告書（様式６号の10）'!$M$9</f>
        <v>0</v>
      </c>
      <c r="K15" s="89">
        <f t="shared" si="0"/>
        <v>0</v>
      </c>
    </row>
    <row r="16" spans="1:11" ht="25.15" customHeight="1">
      <c r="A16" s="54">
        <v>11</v>
      </c>
      <c r="B16" s="84" t="str">
        <f>IF('事業所実施報告書（様式６号の11）'!$B$4="","",'事業所実施報告書（様式６号の11）'!$B$4)</f>
        <v/>
      </c>
      <c r="C16" s="71" t="str">
        <f>IF('事業所実施報告書（様式６号の11）'!$B$4="","",'事業所実施報告書（様式６号の11）'!$B$7)</f>
        <v/>
      </c>
      <c r="D16" s="89">
        <f>'事業所実施報告書（様式６号の11）'!$M$4</f>
        <v>0</v>
      </c>
      <c r="E16" s="89">
        <f>'事業所実施報告書（様式６号の11）'!$M$5</f>
        <v>0</v>
      </c>
      <c r="F16" s="89">
        <f>'事業所実施報告書（様式６号の11）'!$M$6</f>
        <v>0</v>
      </c>
      <c r="G16" s="89">
        <f>'事業所実施報告書（様式６号の11）'!$M$10</f>
        <v>0</v>
      </c>
      <c r="H16" s="89">
        <f>'事業所実施報告書（様式６号の11）'!$M$7</f>
        <v>0</v>
      </c>
      <c r="I16" s="89">
        <f>'事業所実施報告書（様式６号の11）'!$M$8</f>
        <v>0</v>
      </c>
      <c r="J16" s="89">
        <f>'事業所実施報告書（様式６号の11）'!$M$9</f>
        <v>0</v>
      </c>
      <c r="K16" s="89">
        <f t="shared" si="0"/>
        <v>0</v>
      </c>
    </row>
    <row r="17" spans="1:11" ht="25.15" customHeight="1">
      <c r="A17" s="54">
        <v>12</v>
      </c>
      <c r="B17" s="84" t="str">
        <f>IF('事業所実施報告書（様式６号の12）'!$B$4="","",'事業所実施報告書（様式６号の12）'!$B$4)</f>
        <v/>
      </c>
      <c r="C17" s="71" t="str">
        <f>IF('事業所実施報告書（様式６号の12）'!$B$4="","",'事業所実施報告書（様式６号の12）'!$B$7)</f>
        <v/>
      </c>
      <c r="D17" s="89">
        <f>'事業所実施報告書（様式６号の12）'!$M$4</f>
        <v>0</v>
      </c>
      <c r="E17" s="89">
        <f>'事業所実施報告書（様式６号の12）'!$M$5</f>
        <v>0</v>
      </c>
      <c r="F17" s="89">
        <f>'事業所実施報告書（様式６号の12）'!$M$6</f>
        <v>0</v>
      </c>
      <c r="G17" s="89">
        <f>'事業所実施報告書（様式６号の12）'!$M$10</f>
        <v>0</v>
      </c>
      <c r="H17" s="89">
        <f>'事業所実施報告書（様式６号の12）'!$M$7</f>
        <v>0</v>
      </c>
      <c r="I17" s="89">
        <f>'事業所実施報告書（様式６号の12）'!$M$8</f>
        <v>0</v>
      </c>
      <c r="J17" s="89">
        <f>'事業所実施報告書（様式６号の12）'!$M$9</f>
        <v>0</v>
      </c>
      <c r="K17" s="89">
        <f t="shared" si="0"/>
        <v>0</v>
      </c>
    </row>
    <row r="18" spans="1:11" ht="25.15" customHeight="1">
      <c r="A18" s="54">
        <v>13</v>
      </c>
      <c r="B18" s="84" t="str">
        <f>IF('事業所実施報告書（様式６号の13）'!$B$4="","",'事業所実施報告書（様式６号の13）'!$B$4)</f>
        <v/>
      </c>
      <c r="C18" s="71" t="str">
        <f>IF('事業所実施報告書（様式６号の13）'!$B$4="","",'事業所実施報告書（様式６号の13）'!$B$7)</f>
        <v/>
      </c>
      <c r="D18" s="89">
        <f>'事業所実施報告書（様式６号の13）'!$M$4</f>
        <v>0</v>
      </c>
      <c r="E18" s="89">
        <f>'事業所実施報告書（様式６号の13）'!$M$5</f>
        <v>0</v>
      </c>
      <c r="F18" s="89">
        <f>'事業所実施報告書（様式６号の13）'!$M$6</f>
        <v>0</v>
      </c>
      <c r="G18" s="89">
        <f>'事業所実施報告書（様式６号の13）'!$M$10</f>
        <v>0</v>
      </c>
      <c r="H18" s="89">
        <f>'事業所実施報告書（様式６号の13）'!$M$7</f>
        <v>0</v>
      </c>
      <c r="I18" s="89">
        <f>'事業所実施報告書（様式６号の13）'!$M$8</f>
        <v>0</v>
      </c>
      <c r="J18" s="89">
        <f>'事業所実施報告書（様式６号の13）'!$M$9</f>
        <v>0</v>
      </c>
      <c r="K18" s="89">
        <f t="shared" si="0"/>
        <v>0</v>
      </c>
    </row>
    <row r="19" spans="1:11" ht="25.15" customHeight="1">
      <c r="A19" s="54">
        <v>14</v>
      </c>
      <c r="B19" s="84" t="str">
        <f>IF('事業所実施報告書（様式６号の14）'!$B$4="","",'事業所実施報告書（様式６号の14）'!$B$4)</f>
        <v/>
      </c>
      <c r="C19" s="71" t="str">
        <f>IF('事業所実施報告書（様式６号の14）'!$B$4="","",'事業所実施報告書（様式６号の14）'!$B$7)</f>
        <v/>
      </c>
      <c r="D19" s="89">
        <f>'事業所実施報告書（様式６号の14）'!$M$4</f>
        <v>0</v>
      </c>
      <c r="E19" s="89">
        <f>'事業所実施報告書（様式６号の14）'!$M$5</f>
        <v>0</v>
      </c>
      <c r="F19" s="89">
        <f>'事業所実施報告書（様式６号の14）'!$M$6</f>
        <v>0</v>
      </c>
      <c r="G19" s="89">
        <f>'事業所実施報告書（様式６号の14）'!$M$10</f>
        <v>0</v>
      </c>
      <c r="H19" s="89">
        <f>'事業所実施報告書（様式６号の14）'!$M$7</f>
        <v>0</v>
      </c>
      <c r="I19" s="89">
        <f>'事業所実施報告書（様式６号の14）'!$M$8</f>
        <v>0</v>
      </c>
      <c r="J19" s="89">
        <f>'事業所実施報告書（様式６号の14）'!$M$9</f>
        <v>0</v>
      </c>
      <c r="K19" s="89">
        <f t="shared" si="0"/>
        <v>0</v>
      </c>
    </row>
    <row r="20" spans="1:11" ht="25.15" customHeight="1" thickBot="1">
      <c r="A20" s="54">
        <v>15</v>
      </c>
      <c r="B20" s="84" t="str">
        <f>IF('事業所実施報告書（様式６号の15）'!$B$4="","",'事業所実施報告書（様式６号の15）'!$B$4)</f>
        <v/>
      </c>
      <c r="C20" s="71" t="str">
        <f>IF('事業所実施報告書（様式６号の15）'!$B$4="","",'事業所実施報告書（様式６号の15）'!$B$7)</f>
        <v/>
      </c>
      <c r="D20" s="89">
        <f>'事業所実施報告書（様式６号の15）'!$M$4</f>
        <v>0</v>
      </c>
      <c r="E20" s="89">
        <f>'事業所実施報告書（様式６号の15）'!$M$5</f>
        <v>0</v>
      </c>
      <c r="F20" s="89">
        <f>'事業所実施報告書（様式６号の15）'!$M$6</f>
        <v>0</v>
      </c>
      <c r="G20" s="89">
        <f>'事業所実施報告書（様式６号の15）'!$M$10</f>
        <v>0</v>
      </c>
      <c r="H20" s="89">
        <f>'事業所実施報告書（様式６号の15）'!$M$7</f>
        <v>0</v>
      </c>
      <c r="I20" s="89">
        <f>'事業所実施報告書（様式６号の15）'!$M$8</f>
        <v>0</v>
      </c>
      <c r="J20" s="89">
        <f>'事業所実施報告書（様式６号の15）'!$M$9</f>
        <v>0</v>
      </c>
      <c r="K20" s="89">
        <f t="shared" si="0"/>
        <v>0</v>
      </c>
    </row>
    <row r="21" spans="1:11" ht="25.15" customHeight="1" thickBot="1">
      <c r="A21" s="48"/>
      <c r="B21" s="64" t="s">
        <v>89</v>
      </c>
      <c r="C21" s="65"/>
      <c r="D21" s="90">
        <f t="shared" ref="D21:K21" si="1">SUM(D6:D20)</f>
        <v>0</v>
      </c>
      <c r="E21" s="90">
        <f t="shared" si="1"/>
        <v>0</v>
      </c>
      <c r="F21" s="90">
        <f t="shared" si="1"/>
        <v>0</v>
      </c>
      <c r="G21" s="90">
        <f t="shared" si="1"/>
        <v>0</v>
      </c>
      <c r="H21" s="90">
        <f t="shared" si="1"/>
        <v>0</v>
      </c>
      <c r="I21" s="90">
        <f t="shared" si="1"/>
        <v>0</v>
      </c>
      <c r="J21" s="90">
        <f t="shared" si="1"/>
        <v>0</v>
      </c>
      <c r="K21" s="90">
        <f t="shared" si="1"/>
        <v>0</v>
      </c>
    </row>
  </sheetData>
  <mergeCells count="2">
    <mergeCell ref="A1:K1"/>
    <mergeCell ref="B3:J3"/>
  </mergeCells>
  <phoneticPr fontId="46"/>
  <pageMargins left="0.35" right="0.35" top="0.45" bottom="0.45" header="0.2" footer="0.2"/>
  <pageSetup paperSize="9" scale="78" fitToHeight="0" orientation="landscape" horizontalDpi="300" verticalDpi="300" r:id="rId1"/>
  <headerFooter>
    <oddFooter>&amp;C&amp;P /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0"/>
    <pageSetUpPr fitToPage="1"/>
  </sheetPr>
  <dimension ref="A1:I18"/>
  <sheetViews>
    <sheetView showGridLines="0" view="pageBreakPreview" zoomScale="99" zoomScaleNormal="100" workbookViewId="0">
      <selection activeCell="A15" sqref="A15:H17"/>
    </sheetView>
  </sheetViews>
  <sheetFormatPr defaultColWidth="8.73046875" defaultRowHeight="14.25"/>
  <cols>
    <col min="1" max="1" width="48" customWidth="1"/>
    <col min="2" max="6" width="17" customWidth="1"/>
    <col min="7" max="7" width="18" customWidth="1"/>
    <col min="8" max="8" width="13" hidden="1" customWidth="1"/>
    <col min="9" max="9" width="4" customWidth="1"/>
  </cols>
  <sheetData>
    <row r="1" spans="1:9">
      <c r="A1" s="124" t="s">
        <v>90</v>
      </c>
    </row>
    <row r="2" spans="1:9" ht="31.5" customHeight="1">
      <c r="A2" s="175" t="s">
        <v>91</v>
      </c>
      <c r="B2" s="131"/>
      <c r="C2" s="131"/>
      <c r="D2" s="131"/>
      <c r="E2" s="131"/>
      <c r="F2" s="131"/>
      <c r="G2" s="131"/>
      <c r="H2" s="131"/>
    </row>
    <row r="3" spans="1:9">
      <c r="A3" s="77"/>
      <c r="B3" s="77"/>
      <c r="C3" s="77"/>
      <c r="D3" s="77"/>
      <c r="E3" s="77"/>
      <c r="F3" s="77"/>
      <c r="G3" s="77"/>
      <c r="H3" s="77"/>
      <c r="I3" s="77"/>
    </row>
    <row r="4" spans="1:9">
      <c r="A4" s="77"/>
      <c r="B4" s="77"/>
      <c r="C4" s="77"/>
      <c r="D4" s="77"/>
      <c r="E4" s="77"/>
      <c r="F4" s="77"/>
      <c r="G4" s="77"/>
      <c r="H4" s="77"/>
      <c r="I4" s="77"/>
    </row>
    <row r="5" spans="1:9" ht="40.15" customHeight="1">
      <c r="A5" s="59" t="s">
        <v>92</v>
      </c>
      <c r="B5" s="59" t="s">
        <v>93</v>
      </c>
      <c r="C5" s="59" t="s">
        <v>94</v>
      </c>
      <c r="D5" s="59" t="s">
        <v>95</v>
      </c>
      <c r="E5" s="59" t="s">
        <v>96</v>
      </c>
      <c r="F5" s="59" t="s">
        <v>97</v>
      </c>
      <c r="G5" s="59" t="s">
        <v>98</v>
      </c>
      <c r="H5" s="66"/>
      <c r="I5" s="77"/>
    </row>
    <row r="6" spans="1:9" ht="40.15" customHeight="1">
      <c r="A6" s="60" t="s">
        <v>99</v>
      </c>
      <c r="B6" s="127">
        <f>SUM('事業所実施報告書（様式６号の1）'!$L$4,'事業所実施報告書（様式６号の2）'!$L$4,'事業所実施報告書（様式６号の3）'!$L$4,'事業所実施報告書（様式６号の4）'!$L$4,'事業所実施報告書（様式６号の5）'!$L$4,'事業所実施報告書（様式６号の6）'!$L$4,'事業所実施報告書（様式６号の7）'!$L$4,'事業所実施報告書（様式６号の8）'!$L$4,'事業所実施報告書（様式６号の9）'!$L$4,'事業所実施報告書（様式６号の10）'!$L$4,'事業所実施報告書（様式６号の11）'!$L$4,'事業所実施報告書（様式６号の12）'!$L$4,'事業所実施報告書（様式６号の13）'!$L$4,'事業所実施報告書（様式６号の14）'!$L$4,'事業所実施報告書（様式６号の15）'!$L$4)</f>
        <v>0</v>
      </c>
      <c r="C6" s="128"/>
      <c r="D6" s="127">
        <f t="shared" ref="D6:D12" si="0">MAX(B6-C6,0)</f>
        <v>0</v>
      </c>
      <c r="E6" s="127">
        <f t="shared" ref="E6:E12" si="1">D6</f>
        <v>0</v>
      </c>
      <c r="F6" s="127">
        <f>SUM('事業所実施報告書（様式６号の1）'!$M$4,'事業所実施報告書（様式６号の2）'!$M$4,'事業所実施報告書（様式６号の3）'!$M$4,'事業所実施報告書（様式６号の4）'!$M$4,'事業所実施報告書（様式６号の5）'!$M$4,'事業所実施報告書（様式６号の6）'!$M$4,'事業所実施報告書（様式６号の7）'!$M$4,'事業所実施報告書（様式６号の8）'!$M$4,'事業所実施報告書（様式６号の9）'!$M$4,'事業所実施報告書（様式６号の10）'!$M$4,'事業所実施報告書（様式６号の11）'!$M$4,'事業所実施報告書（様式６号の12）'!$M$4,'事業所実施報告書（様式６号の13）'!$M$4,'事業所実施報告書（様式６号の14）'!$M$4,'事業所実施報告書（様式６号の15）'!$M$4)</f>
        <v>0</v>
      </c>
      <c r="G6" s="127">
        <f>F6</f>
        <v>0</v>
      </c>
      <c r="H6" s="92"/>
      <c r="I6" s="77"/>
    </row>
    <row r="7" spans="1:9" ht="40.15" customHeight="1">
      <c r="A7" s="60" t="s">
        <v>100</v>
      </c>
      <c r="B7" s="127">
        <f>SUM('事業所実施報告書（様式６号の1）'!$L$5,'事業所実施報告書（様式６号の2）'!$L$5,'事業所実施報告書（様式６号の3）'!$L$5,'事業所実施報告書（様式６号の4）'!$L$5,'事業所実施報告書（様式６号の5）'!$L$5,'事業所実施報告書（様式６号の6）'!$L$5,'事業所実施報告書（様式６号の7）'!$L$5,'事業所実施報告書（様式６号の8）'!$L$5,'事業所実施報告書（様式６号の9）'!$L$5,'事業所実施報告書（様式６号の10）'!$L$5,'事業所実施報告書（様式６号の11）'!$L$5,'事業所実施報告書（様式６号の12）'!$L$5,'事業所実施報告書（様式６号の13）'!$L$5,'事業所実施報告書（様式６号の14）'!$L$5,'事業所実施報告書（様式６号の15）'!$L$5)</f>
        <v>0</v>
      </c>
      <c r="C7" s="128"/>
      <c r="D7" s="127">
        <f t="shared" si="0"/>
        <v>0</v>
      </c>
      <c r="E7" s="127">
        <f t="shared" si="1"/>
        <v>0</v>
      </c>
      <c r="F7" s="127">
        <f>SUM('事業所実施報告書（様式６号の1）'!$M$5,'事業所実施報告書（様式６号の2）'!$M$5,'事業所実施報告書（様式６号の3）'!$M$5,'事業所実施報告書（様式６号の4）'!$M$5,'事業所実施報告書（様式６号の5）'!$M$5,'事業所実施報告書（様式６号の6）'!$M$5,'事業所実施報告書（様式６号の7）'!$M$5,'事業所実施報告書（様式６号の8）'!$M$5,'事業所実施報告書（様式６号の9）'!$M$5,'事業所実施報告書（様式６号の10）'!$M$5,'事業所実施報告書（様式６号の11）'!$M$5,'事業所実施報告書（様式６号の12）'!$M$5,'事業所実施報告書（様式６号の13）'!$M$5,'事業所実施報告書（様式６号の14）'!$M$5,'事業所実施報告書（様式６号の15）'!$M$5)</f>
        <v>0</v>
      </c>
      <c r="G7" s="127">
        <f>F7</f>
        <v>0</v>
      </c>
      <c r="H7" s="93"/>
      <c r="I7" s="77"/>
    </row>
    <row r="8" spans="1:9" ht="40.15" customHeight="1">
      <c r="A8" s="60" t="s">
        <v>101</v>
      </c>
      <c r="B8" s="127">
        <f>SUM('事業所実施報告書（様式６号の1）'!$L$6,'事業所実施報告書（様式６号の2）'!$L$6,'事業所実施報告書（様式６号の3）'!$L$6,'事業所実施報告書（様式６号の4）'!$L$6,'事業所実施報告書（様式６号の5）'!$L$6,'事業所実施報告書（様式６号の6）'!$L$6,'事業所実施報告書（様式６号の7）'!$L$6,'事業所実施報告書（様式６号の8）'!$L$6,'事業所実施報告書（様式６号の9）'!$L$6,'事業所実施報告書（様式６号の10）'!$L$6,'事業所実施報告書（様式６号の11）'!$L$6,'事業所実施報告書（様式６号の12）'!$L$6,'事業所実施報告書（様式６号の13）'!$L$6,'事業所実施報告書（様式６号の14）'!$L$6,'事業所実施報告書（様式６号の15）'!$L$6)</f>
        <v>0</v>
      </c>
      <c r="C8" s="128"/>
      <c r="D8" s="127">
        <f t="shared" si="0"/>
        <v>0</v>
      </c>
      <c r="E8" s="127">
        <f t="shared" si="1"/>
        <v>0</v>
      </c>
      <c r="F8" s="127">
        <f>SUM('事業所実施報告書（様式６号の1）'!$M$6,'事業所実施報告書（様式６号の2）'!$M$6,'事業所実施報告書（様式６号の3）'!$M$6,'事業所実施報告書（様式６号の4）'!$M$6,'事業所実施報告書（様式６号の5）'!$M$6,'事業所実施報告書（様式６号の6）'!$M$6,'事業所実施報告書（様式６号の7）'!$M$6,'事業所実施報告書（様式６号の8）'!$M$6,'事業所実施報告書（様式６号の9）'!$M$6,'事業所実施報告書（様式６号の10）'!$M$6,'事業所実施報告書（様式６号の11）'!$M$6,'事業所実施報告書（様式６号の12）'!$M$6,'事業所実施報告書（様式６号の13）'!$M$6,'事業所実施報告書（様式６号の14）'!$M$6,'事業所実施報告書（様式６号の15）'!$M$6)</f>
        <v>0</v>
      </c>
      <c r="G8" s="127">
        <f>F8</f>
        <v>0</v>
      </c>
      <c r="H8" s="92"/>
      <c r="I8" s="77"/>
    </row>
    <row r="9" spans="1:9" ht="40.15" customHeight="1">
      <c r="A9" s="60" t="s">
        <v>102</v>
      </c>
      <c r="B9" s="127">
        <f>SUM('事業所実施報告書（様式６号の1）'!$M$10,'事業所実施報告書（様式６号の2）'!$M$10,'事業所実施報告書（様式６号の3）'!$M$10,'事業所実施報告書（様式６号の4）'!$M$10,'事業所実施報告書（様式６号の5）'!$M$10,'事業所実施報告書（様式６号の6）'!$M$10,'事業所実施報告書（様式６号の7）'!$M$10,'事業所実施報告書（様式６号の8）'!$M$10,'事業所実施報告書（様式６号の9）'!$M$10,'事業所実施報告書（様式６号の10）'!$M$10,'事業所実施報告書（様式６号の11）'!$M$10,'事業所実施報告書（様式６号の12）'!$M$10,'事業所実施報告書（様式６号の13）'!$M$10,'事業所実施報告書（様式６号の14）'!$M$10,'事業所実施報告書（様式６号の15）'!$M$10)</f>
        <v>0</v>
      </c>
      <c r="C9" s="128"/>
      <c r="D9" s="127">
        <f t="shared" si="0"/>
        <v>0</v>
      </c>
      <c r="E9" s="127">
        <f t="shared" si="1"/>
        <v>0</v>
      </c>
      <c r="F9" s="127">
        <f>D9</f>
        <v>0</v>
      </c>
      <c r="G9" s="127">
        <f>D9</f>
        <v>0</v>
      </c>
      <c r="H9" s="92"/>
      <c r="I9" s="77"/>
    </row>
    <row r="10" spans="1:9" ht="40.15" customHeight="1">
      <c r="A10" s="60" t="s">
        <v>103</v>
      </c>
      <c r="B10" s="127">
        <f>SUM('事業所実施報告書（様式６号の1）'!$L$7,'事業所実施報告書（様式６号の2）'!$L$7,'事業所実施報告書（様式６号の3）'!$L$7,'事業所実施報告書（様式６号の4）'!$L$7,'事業所実施報告書（様式６号の5）'!$L$7,'事業所実施報告書（様式６号の6）'!$L$7,'事業所実施報告書（様式６号の7）'!$L$7,'事業所実施報告書（様式６号の8）'!$L$7,'事業所実施報告書（様式６号の9）'!$L$7,'事業所実施報告書（様式６号の10）'!$L$7,'事業所実施報告書（様式６号の11）'!$L$7,'事業所実施報告書（様式６号の12）'!$L$7,'事業所実施報告書（様式６号の13）'!$L$7,'事業所実施報告書（様式６号の14）'!$L$7,'事業所実施報告書（様式６号の15）'!$L$7)</f>
        <v>0</v>
      </c>
      <c r="C10" s="128"/>
      <c r="D10" s="127">
        <f t="shared" si="0"/>
        <v>0</v>
      </c>
      <c r="E10" s="127">
        <f t="shared" si="1"/>
        <v>0</v>
      </c>
      <c r="F10" s="127">
        <f>SUM('事業所実施報告書（様式６号の1）'!$M$7,'事業所実施報告書（様式６号の2）'!$M$7,'事業所実施報告書（様式６号の3）'!$M$7,'事業所実施報告書（様式６号の4）'!$M$7,'事業所実施報告書（様式６号の5）'!$M$7,'事業所実施報告書（様式６号の6）'!$M$7,'事業所実施報告書（様式６号の7）'!$M$7,'事業所実施報告書（様式６号の8）'!$M$7,'事業所実施報告書（様式６号の9）'!$M$7,'事業所実施報告書（様式６号の10）'!$M$7,'事業所実施報告書（様式６号の11）'!$M$7,'事業所実施報告書（様式６号の12）'!$M$7,'事業所実施報告書（様式６号の13）'!$M$7,'事業所実施報告書（様式６号の14）'!$M$7,'事業所実施報告書（様式６号の15）'!$M$7)</f>
        <v>0</v>
      </c>
      <c r="G10" s="127">
        <f>F10</f>
        <v>0</v>
      </c>
      <c r="H10" s="92"/>
      <c r="I10" s="77"/>
    </row>
    <row r="11" spans="1:9" ht="40.15" customHeight="1">
      <c r="A11" s="60" t="s">
        <v>104</v>
      </c>
      <c r="B11" s="127">
        <f>SUM('事業所実施報告書（様式６号の1）'!$L$8,'事業所実施報告書（様式６号の2）'!$L$8,'事業所実施報告書（様式６号の3）'!$L$8,'事業所実施報告書（様式６号の4）'!$L$8,'事業所実施報告書（様式６号の5）'!$L$8,'事業所実施報告書（様式６号の6）'!$L$8,'事業所実施報告書（様式６号の7）'!$L$8,'事業所実施報告書（様式６号の8）'!$L$8,'事業所実施報告書（様式６号の9）'!$L$8,'事業所実施報告書（様式６号の10）'!$L$8,'事業所実施報告書（様式６号の11）'!$L$8,'事業所実施報告書（様式６号の12）'!$L$8,'事業所実施報告書（様式６号の13）'!$L$8,'事業所実施報告書（様式６号の14）'!$L$8,'事業所実施報告書（様式６号の15）'!$L$8)</f>
        <v>0</v>
      </c>
      <c r="C11" s="128"/>
      <c r="D11" s="127">
        <f t="shared" si="0"/>
        <v>0</v>
      </c>
      <c r="E11" s="127">
        <f t="shared" si="1"/>
        <v>0</v>
      </c>
      <c r="F11" s="127">
        <f>SUM('事業所実施報告書（様式６号の1）'!$M$8,'事業所実施報告書（様式６号の2）'!$M$8,'事業所実施報告書（様式６号の3）'!$M$8,'事業所実施報告書（様式６号の4）'!$M$8,'事業所実施報告書（様式６号の5）'!$M$8,'事業所実施報告書（様式６号の6）'!$M$8,'事業所実施報告書（様式６号の7）'!$M$8,'事業所実施報告書（様式６号の8）'!$M$8,'事業所実施報告書（様式６号の9）'!$M$8,'事業所実施報告書（様式６号の10）'!$M$8,'事業所実施報告書（様式６号の11）'!$M$8,'事業所実施報告書（様式６号の12）'!$M$8,'事業所実施報告書（様式６号の13）'!$M$8,'事業所実施報告書（様式６号の14）'!$M$8,'事業所実施報告書（様式６号の15）'!$M$8)</f>
        <v>0</v>
      </c>
      <c r="G11" s="127">
        <f>F11</f>
        <v>0</v>
      </c>
      <c r="H11" s="92"/>
      <c r="I11" s="77"/>
    </row>
    <row r="12" spans="1:9" ht="40.15" customHeight="1">
      <c r="A12" s="60" t="s">
        <v>105</v>
      </c>
      <c r="B12" s="127">
        <f>SUM('事業所実施報告書（様式６号の1）'!$L$9,'事業所実施報告書（様式６号の2）'!$L$9,'事業所実施報告書（様式６号の3）'!$L$9,'事業所実施報告書（様式６号の4）'!$L$9,'事業所実施報告書（様式６号の5）'!$L$9,'事業所実施報告書（様式６号の6）'!$L$9,'事業所実施報告書（様式６号の7）'!$L$9,'事業所実施報告書（様式６号の8）'!$L$9,'事業所実施報告書（様式６号の9）'!$L$9,'事業所実施報告書（様式６号の10）'!$L$9,'事業所実施報告書（様式６号の11）'!$L$9,'事業所実施報告書（様式６号の12）'!$L$9,'事業所実施報告書（様式６号の13）'!$L$9,'事業所実施報告書（様式６号の14）'!$L$9,'事業所実施報告書（様式６号の15）'!$L$9)</f>
        <v>0</v>
      </c>
      <c r="C12" s="128"/>
      <c r="D12" s="127">
        <f t="shared" si="0"/>
        <v>0</v>
      </c>
      <c r="E12" s="127">
        <f t="shared" si="1"/>
        <v>0</v>
      </c>
      <c r="F12" s="127">
        <f>SUM('事業所実施報告書（様式６号の1）'!$M$9,'事業所実施報告書（様式６号の2）'!$M$9,'事業所実施報告書（様式６号の3）'!$M$9,'事業所実施報告書（様式６号の4）'!$M$9,'事業所実施報告書（様式６号の5）'!$M$9,'事業所実施報告書（様式６号の6）'!$M$9,'事業所実施報告書（様式６号の7）'!$M$9,'事業所実施報告書（様式６号の8）'!$M$9,'事業所実施報告書（様式６号の9）'!$M$9,'事業所実施報告書（様式６号の10）'!$M$9,'事業所実施報告書（様式６号の11）'!$M$9,'事業所実施報告書（様式６号の12）'!$M$9,'事業所実施報告書（様式６号の13）'!$M$9,'事業所実施報告書（様式６号の14）'!$M$9,'事業所実施報告書（様式６号の15）'!$M$9)</f>
        <v>0</v>
      </c>
      <c r="G12" s="127">
        <f>F12</f>
        <v>0</v>
      </c>
      <c r="H12" s="92"/>
      <c r="I12" s="77"/>
    </row>
    <row r="13" spans="1:9" ht="40.15" customHeight="1">
      <c r="A13" s="61" t="s">
        <v>106</v>
      </c>
      <c r="B13" s="129">
        <f t="shared" ref="B13:G13" si="2">SUM(B6:B12)</f>
        <v>0</v>
      </c>
      <c r="C13" s="129">
        <f t="shared" si="2"/>
        <v>0</v>
      </c>
      <c r="D13" s="129">
        <f t="shared" si="2"/>
        <v>0</v>
      </c>
      <c r="E13" s="129">
        <f t="shared" si="2"/>
        <v>0</v>
      </c>
      <c r="F13" s="129">
        <f t="shared" si="2"/>
        <v>0</v>
      </c>
      <c r="G13" s="129">
        <f t="shared" si="2"/>
        <v>0</v>
      </c>
      <c r="H13" s="90"/>
      <c r="I13" s="77"/>
    </row>
    <row r="14" spans="1:9">
      <c r="A14" s="77" t="s">
        <v>107</v>
      </c>
      <c r="B14" s="77"/>
      <c r="C14" s="77"/>
      <c r="D14" s="77"/>
      <c r="E14" s="77"/>
      <c r="F14" s="77"/>
      <c r="G14" s="77"/>
      <c r="H14" s="77"/>
      <c r="I14" s="77"/>
    </row>
    <row r="15" spans="1:9" ht="15" customHeight="1">
      <c r="A15" s="176"/>
      <c r="B15" s="131"/>
      <c r="C15" s="131"/>
      <c r="D15" s="131"/>
      <c r="E15" s="131"/>
      <c r="F15" s="131"/>
      <c r="G15" s="131"/>
      <c r="H15" s="131"/>
      <c r="I15" s="77"/>
    </row>
    <row r="16" spans="1:9">
      <c r="A16" s="131"/>
      <c r="B16" s="131"/>
      <c r="C16" s="131"/>
      <c r="D16" s="131"/>
      <c r="E16" s="131"/>
      <c r="F16" s="131"/>
      <c r="G16" s="131"/>
      <c r="H16" s="131"/>
      <c r="I16" s="77"/>
    </row>
    <row r="17" spans="1:9">
      <c r="A17" s="131"/>
      <c r="B17" s="131"/>
      <c r="C17" s="131"/>
      <c r="D17" s="131"/>
      <c r="E17" s="131"/>
      <c r="F17" s="131"/>
      <c r="G17" s="131"/>
      <c r="H17" s="131"/>
      <c r="I17" s="77"/>
    </row>
    <row r="18" spans="1:9">
      <c r="A18" s="77"/>
      <c r="B18" s="77"/>
      <c r="C18" s="77"/>
      <c r="D18" s="77"/>
      <c r="E18" s="77"/>
      <c r="F18" s="77"/>
      <c r="G18" s="77"/>
      <c r="H18" s="77"/>
      <c r="I18" s="77"/>
    </row>
  </sheetData>
  <mergeCells count="2">
    <mergeCell ref="A2:H2"/>
    <mergeCell ref="A15:H17"/>
  </mergeCells>
  <phoneticPr fontId="46"/>
  <pageMargins left="0.35" right="0.35" top="0.45" bottom="0.45" header="0.2" footer="0.2"/>
  <pageSetup paperSize="9" scale="94" fitToHeight="0" orientation="landscape" horizontalDpi="300" verticalDpi="300" r:id="rId1"/>
  <headerFooter>
    <oddFooter>&amp;C&amp;P / &amp;N</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I35"/>
  <sheetViews>
    <sheetView showGridLines="0" showZeros="0" view="pageBreakPreview" topLeftCell="A13" zoomScale="114" zoomScaleNormal="85" zoomScaleSheetLayoutView="85" workbookViewId="0">
      <selection activeCell="E7" sqref="E7"/>
    </sheetView>
  </sheetViews>
  <sheetFormatPr defaultColWidth="9.59765625" defaultRowHeight="12.4"/>
  <cols>
    <col min="1" max="2" width="18" style="78" customWidth="1"/>
    <col min="3" max="3" width="7.73046875" style="78" customWidth="1"/>
    <col min="4" max="4" width="7.86328125" style="78" customWidth="1"/>
    <col min="5" max="5" width="13.86328125" style="78" customWidth="1"/>
    <col min="6" max="6" width="4" style="78" customWidth="1"/>
    <col min="7" max="7" width="29" style="78" customWidth="1"/>
    <col min="8" max="8" width="1.86328125" style="78" customWidth="1"/>
    <col min="9" max="18" width="9.59765625" style="78" customWidth="1"/>
    <col min="19" max="16384" width="9.59765625" style="78"/>
  </cols>
  <sheetData>
    <row r="1" spans="1:9" ht="17.25" customHeight="1">
      <c r="A1" s="21" t="s">
        <v>108</v>
      </c>
      <c r="B1" s="22"/>
      <c r="C1" s="22"/>
      <c r="D1" s="22"/>
      <c r="E1" s="23"/>
      <c r="F1" s="23"/>
      <c r="G1" s="23"/>
      <c r="H1" s="77"/>
      <c r="I1" s="94"/>
    </row>
    <row r="2" spans="1:9" ht="17.25" customHeight="1">
      <c r="A2" s="177" t="s">
        <v>109</v>
      </c>
      <c r="B2" s="178"/>
      <c r="C2" s="178"/>
      <c r="D2" s="178"/>
      <c r="E2" s="178"/>
      <c r="F2" s="178"/>
      <c r="G2" s="178"/>
      <c r="H2" s="24"/>
      <c r="I2" s="25"/>
    </row>
    <row r="3" spans="1:9" ht="21.6" customHeight="1">
      <c r="A3" s="178"/>
      <c r="B3" s="178"/>
      <c r="C3" s="178"/>
      <c r="D3" s="178"/>
      <c r="E3" s="178"/>
      <c r="F3" s="178"/>
      <c r="G3" s="178"/>
      <c r="H3" s="24"/>
      <c r="I3" s="77"/>
    </row>
    <row r="4" spans="1:9" ht="21.6" customHeight="1">
      <c r="A4" s="26"/>
      <c r="B4" s="26"/>
      <c r="C4" s="26"/>
      <c r="D4" s="26"/>
      <c r="E4" s="26"/>
      <c r="F4" s="26"/>
      <c r="G4" s="26"/>
      <c r="H4" s="24"/>
      <c r="I4" s="77"/>
    </row>
    <row r="5" spans="1:9" ht="17.25" customHeight="1" thickBot="1">
      <c r="A5" s="27" t="s">
        <v>110</v>
      </c>
      <c r="B5" s="22"/>
      <c r="C5" s="22"/>
      <c r="D5" s="22"/>
      <c r="E5" s="28" t="s">
        <v>69</v>
      </c>
      <c r="F5" s="29"/>
      <c r="G5" s="28" t="s">
        <v>69</v>
      </c>
      <c r="H5" s="30" t="s">
        <v>69</v>
      </c>
      <c r="I5" s="77"/>
    </row>
    <row r="6" spans="1:9" ht="26.25" customHeight="1" thickBot="1">
      <c r="A6" s="184" t="s">
        <v>111</v>
      </c>
      <c r="B6" s="185"/>
      <c r="C6" s="185"/>
      <c r="D6" s="183"/>
      <c r="E6" s="182" t="s">
        <v>112</v>
      </c>
      <c r="F6" s="183"/>
      <c r="G6" s="31" t="s">
        <v>113</v>
      </c>
      <c r="H6" s="77"/>
      <c r="I6" s="77"/>
    </row>
    <row r="7" spans="1:9" ht="17.25" customHeight="1">
      <c r="A7" s="186" t="s">
        <v>114</v>
      </c>
      <c r="B7" s="187"/>
      <c r="C7" s="187"/>
      <c r="D7" s="187"/>
      <c r="E7" s="126" t="str">
        <f>IF('精算額調書（様式第7号）'!$G$13=0,"",'精算額調書（様式第7号）'!$G$13)</f>
        <v/>
      </c>
      <c r="F7" s="56" t="s">
        <v>115</v>
      </c>
      <c r="G7" s="32"/>
      <c r="H7" s="77"/>
      <c r="I7" s="77"/>
    </row>
    <row r="8" spans="1:9" ht="17.25" customHeight="1">
      <c r="A8" s="179" t="s">
        <v>116</v>
      </c>
      <c r="B8" s="136"/>
      <c r="C8" s="136"/>
      <c r="D8" s="136"/>
      <c r="E8" s="58"/>
      <c r="F8" s="56" t="s">
        <v>115</v>
      </c>
      <c r="G8" s="33"/>
      <c r="H8" s="77"/>
      <c r="I8" s="77"/>
    </row>
    <row r="9" spans="1:9" ht="17.25" customHeight="1">
      <c r="A9" s="179" t="s">
        <v>69</v>
      </c>
      <c r="B9" s="136"/>
      <c r="C9" s="136"/>
      <c r="D9" s="136"/>
      <c r="E9" s="34"/>
      <c r="F9" s="56" t="s">
        <v>115</v>
      </c>
      <c r="G9" s="33"/>
      <c r="H9" s="77"/>
      <c r="I9" s="77"/>
    </row>
    <row r="10" spans="1:9" ht="17.25" customHeight="1">
      <c r="A10" s="179" t="s">
        <v>69</v>
      </c>
      <c r="B10" s="136"/>
      <c r="C10" s="136"/>
      <c r="D10" s="136"/>
      <c r="E10" s="34"/>
      <c r="F10" s="56" t="s">
        <v>115</v>
      </c>
      <c r="G10" s="33"/>
      <c r="H10" s="77"/>
      <c r="I10" s="77"/>
    </row>
    <row r="11" spans="1:9" ht="17.25" customHeight="1">
      <c r="A11" s="179" t="s">
        <v>69</v>
      </c>
      <c r="B11" s="136"/>
      <c r="C11" s="136"/>
      <c r="D11" s="136"/>
      <c r="E11" s="34"/>
      <c r="F11" s="56" t="s">
        <v>115</v>
      </c>
      <c r="G11" s="33"/>
      <c r="H11" s="77"/>
      <c r="I11" s="77"/>
    </row>
    <row r="12" spans="1:9" ht="17.25" customHeight="1">
      <c r="A12" s="179" t="s">
        <v>69</v>
      </c>
      <c r="B12" s="136"/>
      <c r="C12" s="136"/>
      <c r="D12" s="136"/>
      <c r="E12" s="34"/>
      <c r="F12" s="56" t="s">
        <v>115</v>
      </c>
      <c r="G12" s="33"/>
      <c r="H12" s="77"/>
      <c r="I12" s="77"/>
    </row>
    <row r="13" spans="1:9" ht="17.25" customHeight="1">
      <c r="A13" s="179" t="s">
        <v>69</v>
      </c>
      <c r="B13" s="136"/>
      <c r="C13" s="136"/>
      <c r="D13" s="136"/>
      <c r="E13" s="34"/>
      <c r="F13" s="56" t="s">
        <v>115</v>
      </c>
      <c r="G13" s="33"/>
      <c r="H13" s="77"/>
      <c r="I13" s="77"/>
    </row>
    <row r="14" spans="1:9" ht="17.25" customHeight="1" thickBot="1">
      <c r="A14" s="193" t="s">
        <v>69</v>
      </c>
      <c r="B14" s="194"/>
      <c r="C14" s="194"/>
      <c r="D14" s="194"/>
      <c r="E14" s="35"/>
      <c r="F14" s="56" t="s">
        <v>115</v>
      </c>
      <c r="G14" s="36"/>
      <c r="H14" s="77"/>
      <c r="I14" s="77"/>
    </row>
    <row r="15" spans="1:9" ht="23.25" customHeight="1" thickTop="1" thickBot="1">
      <c r="A15" s="189" t="s">
        <v>117</v>
      </c>
      <c r="B15" s="190"/>
      <c r="C15" s="190"/>
      <c r="D15" s="190"/>
      <c r="E15" s="37">
        <f>SUM(E7:E14)</f>
        <v>0</v>
      </c>
      <c r="F15" s="57" t="s">
        <v>115</v>
      </c>
      <c r="G15" s="38"/>
      <c r="H15" s="77"/>
      <c r="I15" s="77"/>
    </row>
    <row r="16" spans="1:9" ht="17.25" customHeight="1">
      <c r="A16" s="30" t="s">
        <v>69</v>
      </c>
      <c r="B16" s="23"/>
      <c r="C16" s="23"/>
      <c r="D16" s="23"/>
      <c r="E16" s="23"/>
      <c r="F16" s="23"/>
      <c r="G16" s="23"/>
      <c r="H16" s="77"/>
      <c r="I16" s="77"/>
    </row>
    <row r="17" spans="1:9" ht="17.25" customHeight="1">
      <c r="A17" s="23"/>
      <c r="B17" s="23"/>
      <c r="C17" s="23"/>
      <c r="D17" s="23"/>
      <c r="E17" s="23"/>
      <c r="F17" s="23"/>
      <c r="G17" s="23"/>
      <c r="H17" s="77"/>
      <c r="I17" s="77"/>
    </row>
    <row r="18" spans="1:9" ht="17.25" customHeight="1" thickBot="1">
      <c r="A18" s="30" t="s">
        <v>118</v>
      </c>
      <c r="B18" s="23"/>
      <c r="C18" s="23"/>
      <c r="D18" s="23"/>
      <c r="E18" s="23"/>
      <c r="F18" s="23"/>
      <c r="G18" s="23"/>
      <c r="H18" s="77"/>
      <c r="I18" s="77"/>
    </row>
    <row r="19" spans="1:9" ht="25.35" customHeight="1" thickBot="1">
      <c r="A19" s="184" t="s">
        <v>111</v>
      </c>
      <c r="B19" s="185"/>
      <c r="C19" s="185"/>
      <c r="D19" s="183"/>
      <c r="E19" s="182" t="s">
        <v>112</v>
      </c>
      <c r="F19" s="183"/>
      <c r="G19" s="31" t="s">
        <v>113</v>
      </c>
      <c r="H19" s="77"/>
      <c r="I19" s="77"/>
    </row>
    <row r="20" spans="1:9" ht="17.25" customHeight="1">
      <c r="A20" s="196" t="s">
        <v>119</v>
      </c>
      <c r="B20" s="187"/>
      <c r="C20" s="187"/>
      <c r="D20" s="197"/>
      <c r="E20" s="55"/>
      <c r="F20" s="56" t="s">
        <v>115</v>
      </c>
      <c r="G20" s="32"/>
      <c r="H20" s="77"/>
      <c r="I20" s="77"/>
    </row>
    <row r="21" spans="1:9" ht="17.25" customHeight="1">
      <c r="A21" s="192" t="s">
        <v>120</v>
      </c>
      <c r="B21" s="136"/>
      <c r="C21" s="136"/>
      <c r="D21" s="137"/>
      <c r="E21" s="58"/>
      <c r="F21" s="56" t="s">
        <v>115</v>
      </c>
      <c r="G21" s="33"/>
      <c r="H21" s="77"/>
      <c r="I21" s="77"/>
    </row>
    <row r="22" spans="1:9" ht="17.25" customHeight="1">
      <c r="A22" s="192" t="s">
        <v>121</v>
      </c>
      <c r="B22" s="136"/>
      <c r="C22" s="136"/>
      <c r="D22" s="137"/>
      <c r="E22" s="58"/>
      <c r="F22" s="56" t="s">
        <v>115</v>
      </c>
      <c r="G22" s="33"/>
      <c r="H22" s="77"/>
      <c r="I22" s="77"/>
    </row>
    <row r="23" spans="1:9" ht="17.25" customHeight="1">
      <c r="A23" s="192" t="s">
        <v>122</v>
      </c>
      <c r="B23" s="136"/>
      <c r="C23" s="136"/>
      <c r="D23" s="137"/>
      <c r="E23" s="58"/>
      <c r="F23" s="56" t="s">
        <v>115</v>
      </c>
      <c r="G23" s="33"/>
      <c r="H23" s="77"/>
      <c r="I23" s="77"/>
    </row>
    <row r="24" spans="1:9" ht="17.25" customHeight="1">
      <c r="A24" s="188" t="s">
        <v>123</v>
      </c>
      <c r="B24" s="136"/>
      <c r="C24" s="136"/>
      <c r="D24" s="136"/>
      <c r="E24" s="58"/>
      <c r="F24" s="56" t="s">
        <v>115</v>
      </c>
      <c r="G24" s="33"/>
      <c r="H24" s="77"/>
      <c r="I24" s="77"/>
    </row>
    <row r="25" spans="1:9" ht="17.25" customHeight="1">
      <c r="A25" s="188" t="s">
        <v>124</v>
      </c>
      <c r="B25" s="136"/>
      <c r="C25" s="136"/>
      <c r="D25" s="136"/>
      <c r="E25" s="58"/>
      <c r="F25" s="56" t="s">
        <v>115</v>
      </c>
      <c r="G25" s="33"/>
      <c r="H25" s="77"/>
      <c r="I25" s="77"/>
    </row>
    <row r="26" spans="1:9" ht="27" customHeight="1" thickBot="1">
      <c r="A26" s="188" t="s">
        <v>125</v>
      </c>
      <c r="B26" s="136"/>
      <c r="C26" s="136"/>
      <c r="D26" s="136"/>
      <c r="E26" s="58"/>
      <c r="F26" s="56" t="s">
        <v>115</v>
      </c>
      <c r="G26" s="33"/>
      <c r="H26" s="77"/>
      <c r="I26" s="77"/>
    </row>
    <row r="27" spans="1:9" ht="26.25" customHeight="1" thickTop="1" thickBot="1">
      <c r="A27" s="189" t="s">
        <v>117</v>
      </c>
      <c r="B27" s="190"/>
      <c r="C27" s="190"/>
      <c r="D27" s="190"/>
      <c r="E27" s="85">
        <f>SUM(E20:E26)</f>
        <v>0</v>
      </c>
      <c r="F27" s="57" t="s">
        <v>115</v>
      </c>
      <c r="G27" s="38"/>
      <c r="H27" s="77"/>
      <c r="I27" s="77"/>
    </row>
    <row r="28" spans="1:9" ht="17.25" customHeight="1">
      <c r="A28" s="195"/>
      <c r="B28" s="178"/>
      <c r="C28" s="178"/>
      <c r="D28" s="178"/>
      <c r="E28" s="178"/>
      <c r="F28" s="178"/>
      <c r="G28" s="178"/>
      <c r="H28" s="77"/>
      <c r="I28" s="77"/>
    </row>
    <row r="29" spans="1:9" ht="17.25" customHeight="1">
      <c r="A29" s="177" t="s">
        <v>126</v>
      </c>
      <c r="B29" s="178"/>
      <c r="C29" s="178"/>
      <c r="D29" s="178"/>
      <c r="E29" s="80"/>
      <c r="F29" s="80"/>
      <c r="G29" s="80"/>
      <c r="H29" s="77"/>
      <c r="I29" s="77"/>
    </row>
    <row r="30" spans="1:9" ht="17.25" customHeight="1">
      <c r="A30" s="79"/>
      <c r="E30" s="80"/>
      <c r="F30" s="80"/>
      <c r="G30" s="125" t="str">
        <f>IF(法人基本情報!$B$12="","","令和"&amp;YEAR(法人基本情報!$B$12)-2018&amp;"年"&amp;MONTH(法人基本情報!$B$12)&amp;"月"&amp;DAY(法人基本情報!$B$12)&amp;"日")</f>
        <v/>
      </c>
      <c r="H30" s="77"/>
      <c r="I30" s="77"/>
    </row>
    <row r="31" spans="1:9" ht="17.25" customHeight="1">
      <c r="A31" s="23"/>
      <c r="B31" s="23"/>
      <c r="C31" s="23"/>
      <c r="D31" s="23"/>
      <c r="E31" s="80"/>
      <c r="F31" s="80"/>
      <c r="G31" s="80"/>
      <c r="H31" s="77"/>
      <c r="I31" s="77"/>
    </row>
    <row r="32" spans="1:9" ht="17.850000000000001" customHeight="1">
      <c r="A32" s="23"/>
      <c r="B32" s="23"/>
      <c r="C32" s="191" t="s">
        <v>38</v>
      </c>
      <c r="D32" s="178"/>
      <c r="E32" s="180" t="str">
        <f>IF(法人基本情報!$B$3="","",法人基本情報!$B$3)</f>
        <v/>
      </c>
      <c r="F32" s="181"/>
      <c r="G32" s="181"/>
      <c r="H32" s="77"/>
      <c r="I32" s="77"/>
    </row>
    <row r="33" spans="1:9" ht="12.75" customHeight="1">
      <c r="A33" s="39"/>
      <c r="B33" s="39"/>
      <c r="C33" s="40"/>
      <c r="D33" s="40"/>
      <c r="E33" s="41"/>
      <c r="F33" s="41"/>
      <c r="G33" s="42"/>
      <c r="H33" s="77"/>
      <c r="I33" s="77"/>
    </row>
    <row r="34" spans="1:9" ht="17.850000000000001" customHeight="1">
      <c r="A34" s="43"/>
      <c r="B34" s="43"/>
      <c r="C34" s="191" t="s">
        <v>127</v>
      </c>
      <c r="D34" s="178"/>
      <c r="E34" s="180" t="str">
        <f>IF(AND(法人基本情報!$B$6="",法人基本情報!$B$7=""),"",法人基本情報!$B$6&amp;"　"&amp;法人基本情報!$B$7)</f>
        <v/>
      </c>
      <c r="F34" s="181"/>
      <c r="G34" s="181"/>
      <c r="H34" s="77"/>
      <c r="I34" s="77"/>
    </row>
    <row r="35" spans="1:9" ht="12.75" customHeight="1">
      <c r="A35" s="43"/>
      <c r="B35" s="43"/>
      <c r="C35" s="43"/>
      <c r="D35" s="43"/>
      <c r="E35" s="43"/>
      <c r="F35" s="43"/>
      <c r="G35" s="30" t="s">
        <v>69</v>
      </c>
      <c r="H35" s="77"/>
      <c r="I35" s="77"/>
    </row>
  </sheetData>
  <mergeCells count="28">
    <mergeCell ref="E34:G34"/>
    <mergeCell ref="A19:D19"/>
    <mergeCell ref="A10:D10"/>
    <mergeCell ref="A13:D13"/>
    <mergeCell ref="A28:G28"/>
    <mergeCell ref="E19:F19"/>
    <mergeCell ref="A15:D15"/>
    <mergeCell ref="A24:D24"/>
    <mergeCell ref="C34:D34"/>
    <mergeCell ref="A23:D23"/>
    <mergeCell ref="A22:D22"/>
    <mergeCell ref="A20:D20"/>
    <mergeCell ref="A29:D29"/>
    <mergeCell ref="A2:G3"/>
    <mergeCell ref="A11:D11"/>
    <mergeCell ref="E32:G32"/>
    <mergeCell ref="E6:F6"/>
    <mergeCell ref="A6:D6"/>
    <mergeCell ref="A7:D7"/>
    <mergeCell ref="A25:D25"/>
    <mergeCell ref="A27:D27"/>
    <mergeCell ref="C32:D32"/>
    <mergeCell ref="A12:D12"/>
    <mergeCell ref="A26:D26"/>
    <mergeCell ref="A21:D21"/>
    <mergeCell ref="A14:D14"/>
    <mergeCell ref="A8:D8"/>
    <mergeCell ref="A9:D9"/>
  </mergeCells>
  <phoneticPr fontId="46"/>
  <printOptions horizontalCentered="1"/>
  <pageMargins left="0.35" right="0.35" top="0.45" bottom="0.45" header="0.2" footer="0.2"/>
  <pageSetup paperSize="9" scale="96" fitToHeight="0"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A5A5A5"/>
    <pageSetUpPr fitToPage="1"/>
  </sheetPr>
  <dimension ref="A1:L53"/>
  <sheetViews>
    <sheetView showGridLines="0" zoomScaleNormal="100" workbookViewId="0">
      <selection activeCell="A9" sqref="A9"/>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21" hidden="1" customWidth="1"/>
    <col min="8" max="8" width="23" customWidth="1"/>
    <col min="9" max="9" width="38" hidden="1" customWidth="1"/>
    <col min="10" max="12" width="13" hidden="1" customWidth="1"/>
  </cols>
  <sheetData>
    <row r="1" spans="1:10" ht="31.5" customHeight="1">
      <c r="A1" s="130" t="s">
        <v>128</v>
      </c>
      <c r="B1" s="131"/>
      <c r="C1" s="131"/>
      <c r="D1" s="131"/>
      <c r="E1" s="131"/>
      <c r="F1" s="77"/>
      <c r="G1" s="77"/>
      <c r="H1" s="77"/>
      <c r="I1" s="77"/>
      <c r="J1" s="77"/>
    </row>
    <row r="2" spans="1:10">
      <c r="A2" s="77"/>
      <c r="B2" s="77"/>
      <c r="C2" s="77"/>
      <c r="D2" s="77"/>
      <c r="E2" s="77"/>
      <c r="F2" s="77"/>
      <c r="G2" s="77"/>
      <c r="H2" s="77"/>
      <c r="I2" s="77"/>
      <c r="J2" s="77"/>
    </row>
    <row r="3" spans="1:10">
      <c r="A3" s="67" t="s">
        <v>38</v>
      </c>
      <c r="B3" s="199">
        <f>法人基本情報!B3</f>
        <v>0</v>
      </c>
      <c r="C3" s="161"/>
      <c r="D3" s="161"/>
      <c r="E3" s="162"/>
      <c r="F3" s="18"/>
      <c r="G3" s="19"/>
      <c r="H3" s="77"/>
      <c r="I3" s="77"/>
      <c r="J3" s="77"/>
    </row>
    <row r="4" spans="1:10">
      <c r="A4" s="67" t="s">
        <v>79</v>
      </c>
      <c r="B4" s="210"/>
      <c r="C4" s="161"/>
      <c r="D4" s="161"/>
      <c r="E4" s="162"/>
      <c r="F4" s="18"/>
      <c r="G4" s="19"/>
      <c r="H4" s="77"/>
      <c r="I4" s="77"/>
      <c r="J4" s="77"/>
    </row>
    <row r="5" spans="1:10">
      <c r="A5" s="67" t="s">
        <v>129</v>
      </c>
      <c r="B5" s="200"/>
      <c r="C5" s="161"/>
      <c r="D5" s="161"/>
      <c r="E5" s="162"/>
      <c r="F5" s="18"/>
      <c r="G5" s="19"/>
      <c r="H5" s="77"/>
      <c r="I5" s="77"/>
      <c r="J5" s="77"/>
    </row>
    <row r="6" spans="1:10">
      <c r="A6" s="67" t="s">
        <v>80</v>
      </c>
      <c r="B6" s="210"/>
      <c r="C6" s="161"/>
      <c r="D6" s="161"/>
      <c r="E6" s="162"/>
      <c r="F6" s="18"/>
      <c r="G6" s="19"/>
      <c r="H6" s="77"/>
      <c r="I6" s="77"/>
      <c r="J6" s="77"/>
    </row>
    <row r="7" spans="1:10">
      <c r="A7" s="77"/>
      <c r="B7" s="77"/>
      <c r="C7" s="77"/>
      <c r="D7" s="77"/>
      <c r="E7" s="77"/>
      <c r="F7" s="77"/>
      <c r="G7" s="77"/>
      <c r="H7" s="77"/>
      <c r="I7" s="77"/>
      <c r="J7" s="77"/>
    </row>
    <row r="8" spans="1:10" ht="22.5" customHeight="1">
      <c r="A8" s="198" t="s">
        <v>130</v>
      </c>
      <c r="B8" s="134"/>
      <c r="C8" s="134"/>
      <c r="D8" s="134"/>
      <c r="E8" s="134"/>
      <c r="F8" s="134"/>
      <c r="G8" s="134"/>
      <c r="H8" s="134"/>
      <c r="I8" s="134"/>
      <c r="J8" s="77"/>
    </row>
    <row r="9" spans="1:10" ht="56.25" customHeight="1">
      <c r="A9" s="66" t="s">
        <v>131</v>
      </c>
      <c r="B9" s="66" t="s">
        <v>132</v>
      </c>
      <c r="C9" s="66" t="s">
        <v>133</v>
      </c>
      <c r="D9" s="66" t="s">
        <v>134</v>
      </c>
      <c r="E9" s="66" t="s">
        <v>135</v>
      </c>
      <c r="F9" s="66" t="s">
        <v>136</v>
      </c>
      <c r="G9" s="66" t="s">
        <v>137</v>
      </c>
      <c r="H9" s="66" t="s">
        <v>138</v>
      </c>
      <c r="I9" s="66" t="s">
        <v>139</v>
      </c>
      <c r="J9" s="20" t="s">
        <v>140</v>
      </c>
    </row>
    <row r="10" spans="1:10" ht="42" customHeight="1">
      <c r="A10" s="82" t="s">
        <v>75</v>
      </c>
      <c r="B10" s="82"/>
      <c r="C10" s="82" t="s">
        <v>141</v>
      </c>
      <c r="D10" s="95"/>
      <c r="E10" s="95"/>
      <c r="F10" s="96">
        <v>3000</v>
      </c>
      <c r="G10" s="116">
        <f t="shared" ref="G10:G19" si="0">J10</f>
        <v>3000</v>
      </c>
      <c r="H10" s="116">
        <f t="shared" ref="H10:H19" si="1">IF(J10=0,0,IF($J$44&lt;=500000,J10,J10/$J$44*500000))</f>
        <v>3000</v>
      </c>
      <c r="I10" s="117" t="str">
        <f>IF(A10="","",IF(G10&gt;IFERROR(VLOOKUP(A10,プルダウン用!$F$2:$G$7,2,FALSE),0),"【要修正】補助対象基礎額が基準額を上回っています。","○"))</f>
        <v>○</v>
      </c>
      <c r="J10" s="20">
        <f>IF(A10="",0,IF(OR(A10="（1）ア　中山間地域等・離島等地域における採用活動の支援",A10="（1）イ　潜在ケアマネジャー等の再就業支援"),IF(SUMIF($A$10:$A$19,"（1）ア　中山間地域等・離島等地域における採用活動の支援",$F$10:$F$19)+SUMIF($A$10:$A$19,"（1）イ　潜在ケアマネジャー等の再就業支援",$F$10:$F$19)=0,0,F10*MIN(1,300000/(SUMIF($A$10:$A$19,"（1）ア　中山間地域等・離島等地域における採用活動の支援",$F$10:$F$19)+SUMIF($A$10:$A$19,"（1）イ　潜在ケアマネジャー等の再就業支援",$F$10:$F$19)))),MIN(F10,IFERROR(VLOOKUP(A10,プルダウン用!$F$2:$G$7,2,FALSE),0))))</f>
        <v>3000</v>
      </c>
    </row>
    <row r="11" spans="1:10" ht="42" customHeight="1">
      <c r="A11" s="82" t="s">
        <v>73</v>
      </c>
      <c r="B11" s="82"/>
      <c r="C11" s="82"/>
      <c r="D11" s="95"/>
      <c r="E11" s="95"/>
      <c r="F11" s="96">
        <v>100000</v>
      </c>
      <c r="G11" s="116">
        <f t="shared" si="0"/>
        <v>100000</v>
      </c>
      <c r="H11" s="116">
        <f t="shared" si="1"/>
        <v>100000</v>
      </c>
      <c r="I11" s="117" t="str">
        <f>IF(A11="","",IF(G11&gt;IFERROR(VLOOKUP(A11,プルダウン用!$F$2:$G$7,2,FALSE),0),"【要修正】補助対象基礎額が基準額を上回っています。","○"))</f>
        <v>○</v>
      </c>
      <c r="J11" s="20">
        <f>IF(A11="",0,IF(OR(A11="（1）ア　中山間地域等・離島等地域における採用活動の支援",A11="（1）イ　潜在ケアマネジャー等の再就業支援"),IF(SUMIF($A$10:$A$19,"（1）ア　中山間地域等・離島等地域における採用活動の支援",$F$10:$F$19)+SUMIF($A$10:$A$19,"（1）イ　潜在ケアマネジャー等の再就業支援",$F$10:$F$19)=0,0,F11*MIN(1,300000/(SUMIF($A$10:$A$19,"（1）ア　中山間地域等・離島等地域における採用活動の支援",$F$10:$F$19)+SUMIF($A$10:$A$19,"（1）イ　潜在ケアマネジャー等の再就業支援",$F$10:$F$19)))),MIN(F11,IFERROR(VLOOKUP(A11,プルダウン用!$F$2:$G$7,2,FALSE),0))))</f>
        <v>100000</v>
      </c>
    </row>
    <row r="12" spans="1:10" ht="42" customHeight="1">
      <c r="A12" s="82" t="s">
        <v>73</v>
      </c>
      <c r="B12" s="82"/>
      <c r="C12" s="82"/>
      <c r="D12" s="95"/>
      <c r="E12" s="95"/>
      <c r="F12" s="96"/>
      <c r="G12" s="116">
        <f t="shared" si="0"/>
        <v>150000</v>
      </c>
      <c r="H12" s="116">
        <f t="shared" si="1"/>
        <v>150000</v>
      </c>
      <c r="I12" s="117" t="str">
        <f>IF(A12="","",IF(G12&gt;IFERROR(VLOOKUP(A12,プルダウン用!$F$2:$G$7,2,FALSE),0),"【要修正】補助対象基礎額が基準額を上回っています。","○"))</f>
        <v>○</v>
      </c>
      <c r="J12" s="20">
        <f>IF(A12="",0,IF(OR(A12="（1）ア　中山間地域等・離島等地域における採用活動の支援",A12="（1）イ　潜在ケアマネジャー等の再就業支援"),IF(SUMIF($A$10:$A$19,"（1）ア　中山間地域等・離島等地域における採用活動の支援",$F$10:$F$19)+SUMIF($A$10:$A$19,"（1）イ　潜在ケアマネジャー等の再就業支援",$F$10:$F$19)=0,0,F12*MIN(1,300000/(SUMIF($A$10:$A$19,"（1）ア　中山間地域等・離島等地域における採用活動の支援",$F$10:$F$19)+SUMIF($A$10:$A$19,"（1）イ　潜在ケアマネジャー等の再就業支援",$F$10:$F$19)))),MIN(F12,IFERROR(VLOOKUP(A12,プルダウン用!$F$2:$G$7,2,FALSE),0))))</f>
        <v>150000</v>
      </c>
    </row>
    <row r="13" spans="1:10" ht="42" customHeight="1">
      <c r="A13" s="82" t="s">
        <v>71</v>
      </c>
      <c r="B13" s="82"/>
      <c r="C13" s="82"/>
      <c r="D13" s="95"/>
      <c r="E13" s="95"/>
      <c r="F13" s="96">
        <v>50000</v>
      </c>
      <c r="G13" s="116">
        <f t="shared" si="0"/>
        <v>50000</v>
      </c>
      <c r="H13" s="116">
        <f t="shared" si="1"/>
        <v>50000</v>
      </c>
      <c r="I13" s="117" t="str">
        <f>IF(A13="","",IF(G13&gt;IFERROR(VLOOKUP(A13,プルダウン用!$F$2:$G$7,2,FALSE),0),"【要修正】補助対象基礎額が基準額を上回っています。","○"))</f>
        <v>○</v>
      </c>
      <c r="J13" s="20">
        <f>IF(A13="",0,IF(OR(A13="（1）ア　中山間地域等・離島等地域における採用活動の支援",A13="（1）イ　潜在ケアマネジャー等の再就業支援"),IF(SUMIF($A$10:$A$19,"（1）ア　中山間地域等・離島等地域における採用活動の支援",$F$10:$F$19)+SUMIF($A$10:$A$19,"（1）イ　潜在ケアマネジャー等の再就業支援",$F$10:$F$19)=0,0,F13*MIN(1,300000/(SUMIF($A$10:$A$19,"（1）ア　中山間地域等・離島等地域における採用活動の支援",$F$10:$F$19)+SUMIF($A$10:$A$19,"（1）イ　潜在ケアマネジャー等の再就業支援",$F$10:$F$19)))),MIN(F13,IFERROR(VLOOKUP(A13,プルダウン用!$F$2:$G$7,2,FALSE),0))))</f>
        <v>50000</v>
      </c>
    </row>
    <row r="14" spans="1:10" ht="42" customHeight="1">
      <c r="A14" s="82" t="s">
        <v>73</v>
      </c>
      <c r="B14" s="82"/>
      <c r="C14" s="82"/>
      <c r="D14" s="95"/>
      <c r="E14" s="95"/>
      <c r="F14" s="96"/>
      <c r="G14" s="116">
        <f t="shared" si="0"/>
        <v>150000</v>
      </c>
      <c r="H14" s="116">
        <f t="shared" si="1"/>
        <v>150000</v>
      </c>
      <c r="I14" s="117" t="str">
        <f>IF(A14="","",IF(G14&gt;IFERROR(VLOOKUP(A14,プルダウン用!$F$2:$G$7,2,FALSE),0),"【要修正】補助対象基礎額が基準額を上回っています。","○"))</f>
        <v>○</v>
      </c>
      <c r="J14" s="20">
        <f>IF(A14="",0,IF(OR(A14="（1）ア　中山間地域等・離島等地域における採用活動の支援",A14="（1）イ　潜在ケアマネジャー等の再就業支援"),IF(SUMIF($A$10:$A$19,"（1）ア　中山間地域等・離島等地域における採用活動の支援",$F$10:$F$19)+SUMIF($A$10:$A$19,"（1）イ　潜在ケアマネジャー等の再就業支援",$F$10:$F$19)=0,0,F14*MIN(1,300000/(SUMIF($A$10:$A$19,"（1）ア　中山間地域等・離島等地域における採用活動の支援",$F$10:$F$19)+SUMIF($A$10:$A$19,"（1）イ　潜在ケアマネジャー等の再就業支援",$F$10:$F$19)))),MIN(F14,IFERROR(VLOOKUP(A14,プルダウン用!$F$2:$G$7,2,FALSE),0))))</f>
        <v>150000</v>
      </c>
    </row>
    <row r="15" spans="1:10" ht="42" customHeight="1">
      <c r="A15" s="82"/>
      <c r="B15" s="82"/>
      <c r="C15" s="82"/>
      <c r="D15" s="95"/>
      <c r="E15" s="95"/>
      <c r="F15" s="96">
        <v>70000</v>
      </c>
      <c r="G15" s="116">
        <f t="shared" si="0"/>
        <v>0</v>
      </c>
      <c r="H15" s="116">
        <f t="shared" si="1"/>
        <v>0</v>
      </c>
      <c r="I15" s="117" t="str">
        <f>IF(A15="","",IF(G15&gt;IFERROR(VLOOKUP(A15,プルダウン用!$F$2:$G$7,2,FALSE),0),"【要修正】補助対象基礎額が基準額を上回っています。","○"))</f>
        <v/>
      </c>
      <c r="J15" s="20">
        <f>IF(A15="",0,IF(OR(A15="（1）ア　中山間地域等・離島等地域における採用活動の支援",A15="（1）イ　潜在ケアマネジャー等の再就業支援"),IF(SUMIF($A$10:$A$19,"（1）ア　中山間地域等・離島等地域における採用活動の支援",$F$10:$F$19)+SUMIF($A$10:$A$19,"（1）イ　潜在ケアマネジャー等の再就業支援",$F$10:$F$19)=0,0,F15*MIN(1,300000/(SUMIF($A$10:$A$19,"（1）ア　中山間地域等・離島等地域における採用活動の支援",$F$10:$F$19)+SUMIF($A$10:$A$19,"（1）イ　潜在ケアマネジャー等の再就業支援",$F$10:$F$19)))),MIN(F15,IFERROR(VLOOKUP(A15,プルダウン用!$F$2:$G$7,2,FALSE),0))))</f>
        <v>0</v>
      </c>
    </row>
    <row r="16" spans="1:10" ht="42" customHeight="1">
      <c r="A16" s="82"/>
      <c r="B16" s="82"/>
      <c r="C16" s="82"/>
      <c r="D16" s="95"/>
      <c r="E16" s="95"/>
      <c r="F16" s="96">
        <v>7888</v>
      </c>
      <c r="G16" s="116">
        <f t="shared" si="0"/>
        <v>0</v>
      </c>
      <c r="H16" s="116">
        <f t="shared" si="1"/>
        <v>0</v>
      </c>
      <c r="I16" s="117" t="str">
        <f>IF(A16="","",IF(G16&gt;IFERROR(VLOOKUP(A16,プルダウン用!$F$2:$G$7,2,FALSE),0),"【要修正】補助対象基礎額が基準額を上回っています。","○"))</f>
        <v/>
      </c>
      <c r="J16" s="20">
        <f>IF(A16="",0,IF(OR(A16="（1）ア　中山間地域等・離島等地域における採用活動の支援",A16="（1）イ　潜在ケアマネジャー等の再就業支援"),IF(SUMIF($A$10:$A$19,"（1）ア　中山間地域等・離島等地域における採用活動の支援",$F$10:$F$19)+SUMIF($A$10:$A$19,"（1）イ　潜在ケアマネジャー等の再就業支援",$F$10:$F$19)=0,0,F16*MIN(1,300000/(SUMIF($A$10:$A$19,"（1）ア　中山間地域等・離島等地域における採用活動の支援",$F$10:$F$19)+SUMIF($A$10:$A$19,"（1）イ　潜在ケアマネジャー等の再就業支援",$F$10:$F$19)))),MIN(F16,IFERROR(VLOOKUP(A16,プルダウン用!$F$2:$G$7,2,FALSE),0))))</f>
        <v>0</v>
      </c>
    </row>
    <row r="17" spans="1:10" ht="42" customHeight="1">
      <c r="A17" s="82"/>
      <c r="B17" s="82"/>
      <c r="C17" s="82"/>
      <c r="D17" s="95"/>
      <c r="E17" s="95"/>
      <c r="F17" s="96"/>
      <c r="G17" s="116">
        <f t="shared" si="0"/>
        <v>0</v>
      </c>
      <c r="H17" s="116">
        <f t="shared" si="1"/>
        <v>0</v>
      </c>
      <c r="I17" s="117" t="str">
        <f>IF(A17="","",IF(G17&gt;IFERROR(VLOOKUP(A17,プルダウン用!$F$2:$G$7,2,FALSE),0),"【要修正】補助対象基礎額が基準額を上回っています。","○"))</f>
        <v/>
      </c>
      <c r="J17" s="20">
        <f>IF(A17="",0,IF(OR(A17="（1）ア　中山間地域等・離島等地域における採用活動の支援",A17="（1）イ　潜在ケアマネジャー等の再就業支援"),IF(SUMIF($A$10:$A$19,"（1）ア　中山間地域等・離島等地域における採用活動の支援",$F$10:$F$19)+SUMIF($A$10:$A$19,"（1）イ　潜在ケアマネジャー等の再就業支援",$F$10:$F$19)=0,0,F17*MIN(1,300000/(SUMIF($A$10:$A$19,"（1）ア　中山間地域等・離島等地域における採用活動の支援",$F$10:$F$19)+SUMIF($A$10:$A$19,"（1）イ　潜在ケアマネジャー等の再就業支援",$F$10:$F$19)))),MIN(F17,IFERROR(VLOOKUP(A17,プルダウン用!$F$2:$G$7,2,FALSE),0))))</f>
        <v>0</v>
      </c>
    </row>
    <row r="18" spans="1:10" ht="42" customHeight="1">
      <c r="A18" s="82"/>
      <c r="B18" s="82"/>
      <c r="C18" s="82"/>
      <c r="D18" s="95"/>
      <c r="E18" s="95"/>
      <c r="F18" s="96"/>
      <c r="G18" s="116">
        <f t="shared" si="0"/>
        <v>0</v>
      </c>
      <c r="H18" s="116">
        <f t="shared" si="1"/>
        <v>0</v>
      </c>
      <c r="I18" s="117" t="str">
        <f>IF(A18="","",IF(G18&gt;IFERROR(VLOOKUP(A18,プルダウン用!$F$2:$G$7,2,FALSE),0),"【要修正】補助対象基礎額が基準額を上回っています。","○"))</f>
        <v/>
      </c>
      <c r="J18" s="20">
        <f>IF(A18="",0,IF(OR(A18="（1）ア　中山間地域等・離島等地域における採用活動の支援",A18="（1）イ　潜在ケアマネジャー等の再就業支援"),IF(SUMIF($A$10:$A$19,"（1）ア　中山間地域等・離島等地域における採用活動の支援",$F$10:$F$19)+SUMIF($A$10:$A$19,"（1）イ　潜在ケアマネジャー等の再就業支援",$F$10:$F$19)=0,0,F18*MIN(1,300000/(SUMIF($A$10:$A$19,"（1）ア　中山間地域等・離島等地域における採用活動の支援",$F$10:$F$19)+SUMIF($A$10:$A$19,"（1）イ　潜在ケアマネジャー等の再就業支援",$F$10:$F$19)))),MIN(F18,IFERROR(VLOOKUP(A18,プルダウン用!$F$2:$G$7,2,FALSE),0))))</f>
        <v>0</v>
      </c>
    </row>
    <row r="19" spans="1:10" ht="42" customHeight="1">
      <c r="A19" s="82"/>
      <c r="B19" s="82"/>
      <c r="C19" s="82"/>
      <c r="D19" s="95"/>
      <c r="E19" s="95"/>
      <c r="F19" s="96"/>
      <c r="G19" s="116">
        <f t="shared" si="0"/>
        <v>0</v>
      </c>
      <c r="H19" s="116">
        <f t="shared" si="1"/>
        <v>0</v>
      </c>
      <c r="I19" s="117" t="str">
        <f>IF(A19="","",IF(G19&gt;IFERROR(VLOOKUP(A19,プルダウン用!$F$2:$G$7,2,FALSE),0),"【要修正】補助対象基礎額が基準額を上回っています。","○"))</f>
        <v/>
      </c>
      <c r="J19" s="20">
        <f>IF(A19="",0,IF(OR(A19="（1）ア　中山間地域等・離島等地域における採用活動の支援",A19="（1）イ　潜在ケアマネジャー等の再就業支援"),IF(SUMIF($A$10:$A$19,"（1）ア　中山間地域等・離島等地域における採用活動の支援",$F$10:$F$19)+SUMIF($A$10:$A$19,"（1）イ　潜在ケアマネジャー等の再就業支援",$F$10:$F$19)=0,0,F19*MIN(1,300000/(SUMIF($A$10:$A$19,"（1）ア　中山間地域等・離島等地域における採用活動の支援",$F$10:$F$19)+SUMIF($A$10:$A$19,"（1）イ　潜在ケアマネジャー等の再就業支援",$F$10:$F$19)))),MIN(F19,IFERROR(VLOOKUP(A19,プルダウン用!$F$2:$G$7,2,FALSE),0))))</f>
        <v>0</v>
      </c>
    </row>
    <row r="20" spans="1:10">
      <c r="A20" s="68"/>
      <c r="B20" s="67" t="s">
        <v>142</v>
      </c>
      <c r="C20" s="68"/>
      <c r="D20" s="68"/>
      <c r="E20" s="68"/>
      <c r="F20" s="97">
        <f>SUM(F10:F19)</f>
        <v>230888</v>
      </c>
      <c r="G20" s="97">
        <f>SUM(G10:G19)</f>
        <v>453000</v>
      </c>
      <c r="H20" s="97">
        <f>SUM(H10:H19)</f>
        <v>453000</v>
      </c>
      <c r="I20" s="69" t="str">
        <f>IF(COUNTIF(I10:I19,"*要修正*")&gt;0,"基準額超過あり","○")</f>
        <v>○</v>
      </c>
      <c r="J20" s="77"/>
    </row>
    <row r="21" spans="1:10" ht="15" customHeight="1">
      <c r="A21" s="211" t="s">
        <v>143</v>
      </c>
      <c r="B21" s="131"/>
      <c r="C21" s="131"/>
      <c r="D21" s="131"/>
      <c r="E21" s="131"/>
      <c r="F21" s="131"/>
      <c r="G21" s="131"/>
      <c r="H21" s="131"/>
      <c r="I21" s="131"/>
      <c r="J21" s="77"/>
    </row>
    <row r="22" spans="1:10">
      <c r="A22" s="131"/>
      <c r="B22" s="131"/>
      <c r="C22" s="131"/>
      <c r="D22" s="131"/>
      <c r="E22" s="131"/>
      <c r="F22" s="131"/>
      <c r="G22" s="131"/>
      <c r="H22" s="131"/>
      <c r="I22" s="131"/>
      <c r="J22" s="77"/>
    </row>
    <row r="23" spans="1:10">
      <c r="A23" s="77"/>
      <c r="B23" s="77"/>
      <c r="C23" s="77"/>
      <c r="D23" s="77"/>
      <c r="E23" s="77"/>
      <c r="F23" s="77"/>
      <c r="G23" s="77"/>
      <c r="H23" s="77"/>
      <c r="I23" s="77"/>
      <c r="J23" s="77"/>
    </row>
    <row r="24" spans="1:10" ht="22.5" customHeight="1">
      <c r="A24" s="198" t="s">
        <v>144</v>
      </c>
      <c r="B24" s="134"/>
      <c r="C24" s="134"/>
      <c r="D24" s="134"/>
      <c r="E24" s="134"/>
      <c r="F24" s="134"/>
      <c r="G24" s="134"/>
      <c r="H24" s="134"/>
      <c r="I24" s="134"/>
      <c r="J24" s="77"/>
    </row>
    <row r="25" spans="1:10" ht="51" customHeight="1">
      <c r="A25" s="66" t="s">
        <v>145</v>
      </c>
      <c r="B25" s="66" t="s">
        <v>146</v>
      </c>
      <c r="C25" s="66" t="s">
        <v>147</v>
      </c>
      <c r="D25" s="66" t="s">
        <v>148</v>
      </c>
      <c r="E25" s="66" t="s">
        <v>149</v>
      </c>
      <c r="F25" s="44"/>
      <c r="G25" s="44"/>
      <c r="H25" s="77"/>
      <c r="I25" s="44"/>
      <c r="J25" s="77"/>
    </row>
    <row r="26" spans="1:10" ht="54" customHeight="1">
      <c r="A26" s="82" t="s">
        <v>150</v>
      </c>
      <c r="B26" s="98">
        <v>2</v>
      </c>
      <c r="C26" s="82">
        <v>222</v>
      </c>
      <c r="D26" s="118">
        <f t="shared" ref="D26:D35" si="2">IF(A26="",0,IF(LEFT(A26,1)="①",4000,IF(LEFT(A26,1)="②",2500,IF(LEFT(A26,1)="③",5000,IF(LEFT(A26,1)="④",3500,0))))*B26)</f>
        <v>8000</v>
      </c>
      <c r="E26" s="118">
        <f t="shared" ref="E26:E35" si="3">IF(D26=0,0,IF($J$44&lt;=500000,D26,D26/$J$44*500000))</f>
        <v>8000</v>
      </c>
      <c r="F26" s="99"/>
      <c r="G26" s="100"/>
      <c r="H26" s="77"/>
      <c r="I26" s="45"/>
      <c r="J26" s="101">
        <f t="shared" ref="J26:J35" si="4">D26</f>
        <v>8000</v>
      </c>
    </row>
    <row r="27" spans="1:10" ht="37.5" customHeight="1">
      <c r="A27" s="82" t="s">
        <v>151</v>
      </c>
      <c r="B27" s="98"/>
      <c r="C27" s="82"/>
      <c r="D27" s="118">
        <f t="shared" si="2"/>
        <v>0</v>
      </c>
      <c r="E27" s="118">
        <f t="shared" si="3"/>
        <v>0</v>
      </c>
      <c r="F27" s="99"/>
      <c r="G27" s="100"/>
      <c r="H27" s="77"/>
      <c r="I27" s="45"/>
      <c r="J27" s="101">
        <f t="shared" si="4"/>
        <v>0</v>
      </c>
    </row>
    <row r="28" spans="1:10" ht="37.5" customHeight="1">
      <c r="A28" s="82"/>
      <c r="B28" s="98"/>
      <c r="C28" s="82"/>
      <c r="D28" s="118">
        <f t="shared" si="2"/>
        <v>0</v>
      </c>
      <c r="E28" s="118">
        <f t="shared" si="3"/>
        <v>0</v>
      </c>
      <c r="F28" s="99"/>
      <c r="G28" s="100"/>
      <c r="H28" s="77"/>
      <c r="I28" s="45"/>
      <c r="J28" s="101">
        <f t="shared" si="4"/>
        <v>0</v>
      </c>
    </row>
    <row r="29" spans="1:10" ht="37.5" customHeight="1">
      <c r="A29" s="82"/>
      <c r="B29" s="98"/>
      <c r="C29" s="82"/>
      <c r="D29" s="118">
        <f t="shared" si="2"/>
        <v>0</v>
      </c>
      <c r="E29" s="118">
        <f t="shared" si="3"/>
        <v>0</v>
      </c>
      <c r="F29" s="99"/>
      <c r="G29" s="100"/>
      <c r="H29" s="77"/>
      <c r="I29" s="45"/>
      <c r="J29" s="101">
        <f t="shared" si="4"/>
        <v>0</v>
      </c>
    </row>
    <row r="30" spans="1:10" ht="37.5" customHeight="1">
      <c r="A30" s="82"/>
      <c r="B30" s="98"/>
      <c r="C30" s="82"/>
      <c r="D30" s="118">
        <f t="shared" si="2"/>
        <v>0</v>
      </c>
      <c r="E30" s="118">
        <f t="shared" si="3"/>
        <v>0</v>
      </c>
      <c r="F30" s="99"/>
      <c r="G30" s="100"/>
      <c r="H30" s="77"/>
      <c r="I30" s="45"/>
      <c r="J30" s="101">
        <f t="shared" si="4"/>
        <v>0</v>
      </c>
    </row>
    <row r="31" spans="1:10" ht="37.5" customHeight="1">
      <c r="A31" s="82"/>
      <c r="B31" s="98"/>
      <c r="C31" s="82"/>
      <c r="D31" s="118">
        <f t="shared" si="2"/>
        <v>0</v>
      </c>
      <c r="E31" s="118">
        <f t="shared" si="3"/>
        <v>0</v>
      </c>
      <c r="F31" s="99"/>
      <c r="G31" s="100"/>
      <c r="H31" s="77"/>
      <c r="I31" s="45"/>
      <c r="J31" s="101">
        <f t="shared" si="4"/>
        <v>0</v>
      </c>
    </row>
    <row r="32" spans="1:10" ht="37.5" customHeight="1">
      <c r="A32" s="82"/>
      <c r="B32" s="98"/>
      <c r="C32" s="82"/>
      <c r="D32" s="118">
        <f t="shared" si="2"/>
        <v>0</v>
      </c>
      <c r="E32" s="118">
        <f t="shared" si="3"/>
        <v>0</v>
      </c>
      <c r="F32" s="99"/>
      <c r="G32" s="100"/>
      <c r="H32" s="77"/>
      <c r="I32" s="45"/>
      <c r="J32" s="101">
        <f t="shared" si="4"/>
        <v>0</v>
      </c>
    </row>
    <row r="33" spans="1:10" ht="37.5" customHeight="1">
      <c r="A33" s="82"/>
      <c r="B33" s="98"/>
      <c r="C33" s="82"/>
      <c r="D33" s="118">
        <f t="shared" si="2"/>
        <v>0</v>
      </c>
      <c r="E33" s="118">
        <f t="shared" si="3"/>
        <v>0</v>
      </c>
      <c r="F33" s="99"/>
      <c r="G33" s="100"/>
      <c r="H33" s="77"/>
      <c r="I33" s="45"/>
      <c r="J33" s="101">
        <f t="shared" si="4"/>
        <v>0</v>
      </c>
    </row>
    <row r="34" spans="1:10" ht="37.5" customHeight="1">
      <c r="A34" s="82"/>
      <c r="B34" s="98"/>
      <c r="C34" s="82"/>
      <c r="D34" s="118">
        <f t="shared" si="2"/>
        <v>0</v>
      </c>
      <c r="E34" s="118">
        <f t="shared" si="3"/>
        <v>0</v>
      </c>
      <c r="F34" s="99"/>
      <c r="G34" s="100"/>
      <c r="H34" s="77"/>
      <c r="I34" s="45"/>
      <c r="J34" s="101">
        <f t="shared" si="4"/>
        <v>0</v>
      </c>
    </row>
    <row r="35" spans="1:10" ht="37.5" customHeight="1">
      <c r="A35" s="82"/>
      <c r="B35" s="98"/>
      <c r="C35" s="82"/>
      <c r="D35" s="118">
        <f t="shared" si="2"/>
        <v>0</v>
      </c>
      <c r="E35" s="118">
        <f t="shared" si="3"/>
        <v>0</v>
      </c>
      <c r="F35" s="99"/>
      <c r="G35" s="100"/>
      <c r="H35" s="77"/>
      <c r="I35" s="45"/>
      <c r="J35" s="101">
        <f t="shared" si="4"/>
        <v>0</v>
      </c>
    </row>
    <row r="36" spans="1:10">
      <c r="A36" s="68"/>
      <c r="B36" s="68"/>
      <c r="C36" s="67" t="s">
        <v>142</v>
      </c>
      <c r="D36" s="97">
        <f>SUM(D26:D35)</f>
        <v>8000</v>
      </c>
      <c r="E36" s="97">
        <f>SUM(E26:E35)</f>
        <v>8000</v>
      </c>
      <c r="F36" s="99"/>
      <c r="G36" s="99"/>
      <c r="H36" s="77"/>
      <c r="I36" s="46"/>
      <c r="J36" s="77"/>
    </row>
    <row r="37" spans="1:10" ht="66" customHeight="1">
      <c r="A37" s="132" t="s">
        <v>152</v>
      </c>
      <c r="B37" s="131"/>
      <c r="C37" s="131"/>
      <c r="D37" s="131"/>
      <c r="E37" s="131"/>
      <c r="F37" s="131"/>
      <c r="G37" s="131"/>
      <c r="H37" s="131"/>
      <c r="I37" s="131"/>
      <c r="J37" s="77"/>
    </row>
    <row r="38" spans="1:10">
      <c r="A38" s="131"/>
      <c r="B38" s="131"/>
      <c r="C38" s="131"/>
      <c r="D38" s="131"/>
      <c r="E38" s="131"/>
      <c r="F38" s="131"/>
      <c r="G38" s="131"/>
      <c r="H38" s="131"/>
      <c r="I38" s="131"/>
      <c r="J38" s="77"/>
    </row>
    <row r="39" spans="1:10">
      <c r="A39" s="131"/>
      <c r="B39" s="131"/>
      <c r="C39" s="131"/>
      <c r="D39" s="131"/>
      <c r="E39" s="131"/>
      <c r="F39" s="131"/>
      <c r="G39" s="131"/>
      <c r="H39" s="131"/>
      <c r="I39" s="131"/>
      <c r="J39" s="77"/>
    </row>
    <row r="40" spans="1:10">
      <c r="A40" s="77"/>
      <c r="B40" s="77"/>
      <c r="C40" s="77"/>
      <c r="D40" s="77"/>
      <c r="E40" s="77"/>
      <c r="F40" s="77"/>
      <c r="G40" s="77"/>
      <c r="H40" s="77"/>
      <c r="I40" s="77"/>
      <c r="J40" s="77"/>
    </row>
    <row r="41" spans="1:10" ht="22.5" customHeight="1">
      <c r="A41" s="138" t="s">
        <v>153</v>
      </c>
      <c r="B41" s="134"/>
      <c r="C41" s="134"/>
      <c r="D41" s="134"/>
      <c r="E41" s="134"/>
      <c r="F41" s="134"/>
      <c r="G41" s="134"/>
      <c r="H41" s="134"/>
      <c r="I41" s="134"/>
      <c r="J41" s="77"/>
    </row>
    <row r="42" spans="1:10">
      <c r="A42" s="77"/>
      <c r="B42" s="45" t="s">
        <v>154</v>
      </c>
      <c r="C42" s="77"/>
      <c r="D42" s="77"/>
      <c r="E42" s="118">
        <f>H20</f>
        <v>453000</v>
      </c>
      <c r="F42" s="77"/>
      <c r="G42" s="102">
        <f>E20</f>
        <v>0</v>
      </c>
      <c r="H42" s="77"/>
      <c r="I42" s="77"/>
      <c r="J42" s="77"/>
    </row>
    <row r="43" spans="1:10">
      <c r="A43" s="77"/>
      <c r="B43" s="45" t="s">
        <v>155</v>
      </c>
      <c r="C43" s="77"/>
      <c r="D43" s="77"/>
      <c r="E43" s="118">
        <f>E36</f>
        <v>8000</v>
      </c>
      <c r="F43" s="77"/>
      <c r="G43" s="102">
        <f>E36</f>
        <v>8000</v>
      </c>
      <c r="H43" s="77"/>
      <c r="I43" s="77"/>
      <c r="J43" s="77"/>
    </row>
    <row r="44" spans="1:10">
      <c r="A44" s="77"/>
      <c r="B44" s="45" t="s">
        <v>156</v>
      </c>
      <c r="C44" s="77"/>
      <c r="D44" s="77"/>
      <c r="E44" s="118">
        <f>E42+E43</f>
        <v>461000</v>
      </c>
      <c r="F44" s="77"/>
      <c r="G44" s="102">
        <f>E42+E43</f>
        <v>461000</v>
      </c>
      <c r="H44" s="77"/>
      <c r="I44" s="77"/>
      <c r="J44" s="20">
        <f>SUM(J10:J19)+SUM(J26:J35)</f>
        <v>461000</v>
      </c>
    </row>
    <row r="45" spans="1:10">
      <c r="A45" s="77"/>
      <c r="B45" s="45" t="s">
        <v>157</v>
      </c>
      <c r="C45" s="77"/>
      <c r="D45" s="77"/>
      <c r="E45" s="118">
        <v>500000</v>
      </c>
      <c r="F45" s="77"/>
      <c r="G45" s="102">
        <v>500000</v>
      </c>
      <c r="H45" s="77"/>
      <c r="I45" s="77"/>
      <c r="J45" s="77"/>
    </row>
    <row r="46" spans="1:10">
      <c r="A46" s="77"/>
      <c r="B46" s="47" t="s">
        <v>158</v>
      </c>
      <c r="C46" s="77"/>
      <c r="D46" s="77"/>
      <c r="E46" s="119">
        <f>MIN(ROUNDDOWN(E44,-3),E45)</f>
        <v>461000</v>
      </c>
      <c r="F46" s="77"/>
      <c r="G46" s="99"/>
      <c r="H46" s="77"/>
      <c r="I46" s="77"/>
      <c r="J46" s="77"/>
    </row>
    <row r="47" spans="1:10" ht="36" customHeight="1">
      <c r="A47" s="201" t="str">
        <f>IF(J44&gt;500000,"【上限適用】補助対象となる経費の合計が50万円を超えたため、各項目を按分しています。最終実績額は50万円です。","【実績額確認】上限額50万円以下です。最終合計額の千円未満を切り捨てた金額で実績額として報告します。")</f>
        <v>【実績額確認】上限額50万円以下です。最終合計額の千円未満を切り捨てた金額で実績額として報告します。</v>
      </c>
      <c r="B47" s="202"/>
      <c r="C47" s="202"/>
      <c r="D47" s="202"/>
      <c r="E47" s="202"/>
      <c r="F47" s="202"/>
      <c r="G47" s="202"/>
      <c r="H47" s="202"/>
      <c r="I47" s="203"/>
      <c r="J47" s="77"/>
    </row>
    <row r="48" spans="1:10">
      <c r="A48" s="204"/>
      <c r="B48" s="131"/>
      <c r="C48" s="131"/>
      <c r="D48" s="131"/>
      <c r="E48" s="131"/>
      <c r="F48" s="131"/>
      <c r="G48" s="131"/>
      <c r="H48" s="131"/>
      <c r="I48" s="205"/>
      <c r="J48" s="77"/>
    </row>
    <row r="49" spans="1:10">
      <c r="A49" s="204"/>
      <c r="B49" s="131"/>
      <c r="C49" s="131"/>
      <c r="D49" s="131"/>
      <c r="E49" s="131"/>
      <c r="F49" s="131"/>
      <c r="G49" s="131"/>
      <c r="H49" s="131"/>
      <c r="I49" s="205"/>
      <c r="J49" s="77"/>
    </row>
    <row r="50" spans="1:10">
      <c r="A50" s="206"/>
      <c r="B50" s="207"/>
      <c r="C50" s="207"/>
      <c r="D50" s="207"/>
      <c r="E50" s="207"/>
      <c r="F50" s="207"/>
      <c r="G50" s="207"/>
      <c r="H50" s="207"/>
      <c r="I50" s="208"/>
      <c r="J50" s="77"/>
    </row>
    <row r="51" spans="1:10" ht="69.75" customHeight="1">
      <c r="A51" s="209" t="s">
        <v>159</v>
      </c>
      <c r="B51" s="131"/>
      <c r="C51" s="131"/>
      <c r="D51" s="131"/>
      <c r="E51" s="131"/>
      <c r="F51" s="131"/>
      <c r="G51" s="131"/>
      <c r="H51" s="131"/>
      <c r="I51" s="131"/>
      <c r="J51" s="77"/>
    </row>
    <row r="52" spans="1:10">
      <c r="A52" s="131"/>
      <c r="B52" s="131"/>
      <c r="C52" s="131"/>
      <c r="D52" s="131"/>
      <c r="E52" s="131"/>
      <c r="F52" s="131"/>
      <c r="G52" s="131"/>
      <c r="H52" s="131"/>
      <c r="I52" s="131"/>
      <c r="J52" s="77"/>
    </row>
    <row r="53" spans="1:10">
      <c r="A53" s="131"/>
      <c r="B53" s="131"/>
      <c r="C53" s="131"/>
      <c r="D53" s="131"/>
      <c r="E53" s="131"/>
      <c r="F53" s="131"/>
      <c r="G53" s="131"/>
      <c r="H53" s="131"/>
      <c r="I53" s="131"/>
      <c r="J53" s="77"/>
    </row>
  </sheetData>
  <mergeCells count="12">
    <mergeCell ref="A51:I53"/>
    <mergeCell ref="A41:I41"/>
    <mergeCell ref="B4:E4"/>
    <mergeCell ref="A37:I39"/>
    <mergeCell ref="B6:E6"/>
    <mergeCell ref="A21:I22"/>
    <mergeCell ref="A1:E1"/>
    <mergeCell ref="A8:I8"/>
    <mergeCell ref="B3:E3"/>
    <mergeCell ref="B5:E5"/>
    <mergeCell ref="A47:I50"/>
    <mergeCell ref="A24:I24"/>
  </mergeCells>
  <phoneticPr fontId="46"/>
  <conditionalFormatting sqref="A47:F50">
    <cfRule type="expression" dxfId="5" priority="3">
      <formula>$E$44&lt;=500000</formula>
    </cfRule>
    <cfRule type="expression" dxfId="4" priority="4">
      <formula>$G$44&gt;500000</formula>
    </cfRule>
  </conditionalFormatting>
  <conditionalFormatting sqref="A47:H50">
    <cfRule type="expression" dxfId="3" priority="6">
      <formula>$I$44&gt;500000</formula>
    </cfRule>
  </conditionalFormatting>
  <conditionalFormatting sqref="A47:I50">
    <cfRule type="expression" dxfId="2" priority="7">
      <formula>$J$44&gt;500000</formula>
    </cfRule>
  </conditionalFormatting>
  <conditionalFormatting sqref="B48:E49">
    <cfRule type="expression" dxfId="1" priority="2">
      <formula>$E$44&gt;500000</formula>
    </cfRule>
  </conditionalFormatting>
  <conditionalFormatting sqref="F10:F19">
    <cfRule type="expression" dxfId="0" priority="5">
      <formula>F10="○"</formula>
    </cfRule>
  </conditionalFormatting>
  <dataValidations count="3">
    <dataValidation type="list" allowBlank="1" showInputMessage="1" showErrorMessage="1" errorTitle="入力内容を確認してください" error="一覧から補助メニューを選択してください。" promptTitle="補助メニュー" prompt="右側の▼から補助メニューを選択してください。" sqref="A10:A19" xr:uid="{00000000-0002-0000-0600-000000000000}">
      <formula1>MenuList</formula1>
    </dataValidation>
    <dataValidation type="list" allowBlank="1" showInputMessage="1" showErrorMessage="1" errorTitle="入力内容を確認してください" error="一覧からサービス種別を選択してください。" promptTitle="サービス種別" prompt="右側の▼からサービス種別を選択してください。" sqref="B6" xr:uid="{00000000-0002-0000-0600-000001000000}">
      <formula1>ServiceList</formula1>
    </dataValidation>
    <dataValidation type="list" allowBlank="1" showInputMessage="1" showErrorMessage="1" errorTitle="入力内容を確認してください" error="一覧から同行訪問の種類を選択してください。" promptTitle="同行訪問の種類" prompt="右側の▼から同行訪問の種類を選択してください。" sqref="A26:A35" xr:uid="{00000000-0002-0000-0600-000002000000}">
      <formula1>VisitTypeList</formula1>
    </dataValidation>
  </dataValidations>
  <pageMargins left="0.35" right="0.35" top="0.45" bottom="0.45" header="0.2" footer="0.2"/>
  <pageSetup paperSize="9" fitToHeight="0" orientation="landscape" horizontalDpi="300" verticalDpi="300"/>
  <headerFooter>
    <oddFooter>&amp;C&amp;P / &amp;N</oddFooter>
  </headerFooter>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G16"/>
  <sheetViews>
    <sheetView zoomScaleNormal="100" workbookViewId="0"/>
  </sheetViews>
  <sheetFormatPr defaultColWidth="8.73046875" defaultRowHeight="14.25"/>
  <sheetData>
    <row r="1" spans="1:7" ht="137.25" customHeight="1">
      <c r="A1" s="16" t="s">
        <v>71</v>
      </c>
      <c r="B1" s="16" t="s">
        <v>160</v>
      </c>
      <c r="C1" s="1" t="s">
        <v>150</v>
      </c>
      <c r="D1" s="16" t="s">
        <v>161</v>
      </c>
      <c r="E1" s="16" t="s">
        <v>162</v>
      </c>
      <c r="F1" s="16" t="s">
        <v>163</v>
      </c>
      <c r="G1" s="16" t="s">
        <v>164</v>
      </c>
    </row>
    <row r="2" spans="1:7" ht="137.25" customHeight="1">
      <c r="A2" s="16" t="s">
        <v>72</v>
      </c>
      <c r="B2" s="16" t="s">
        <v>141</v>
      </c>
      <c r="C2" s="1" t="s">
        <v>165</v>
      </c>
      <c r="D2" s="16" t="s">
        <v>166</v>
      </c>
      <c r="E2" s="16" t="s">
        <v>167</v>
      </c>
      <c r="F2" s="16" t="s">
        <v>71</v>
      </c>
      <c r="G2" s="1">
        <v>300000</v>
      </c>
    </row>
    <row r="3" spans="1:7" ht="136.5" customHeight="1">
      <c r="A3" s="16" t="s">
        <v>73</v>
      </c>
      <c r="B3" s="16" t="s">
        <v>168</v>
      </c>
      <c r="C3" s="1" t="s">
        <v>151</v>
      </c>
      <c r="D3" s="16" t="s">
        <v>169</v>
      </c>
      <c r="E3" s="17"/>
      <c r="F3" s="16" t="s">
        <v>72</v>
      </c>
      <c r="G3" s="1">
        <v>300000</v>
      </c>
    </row>
    <row r="4" spans="1:7" ht="136.5" customHeight="1">
      <c r="A4" s="16" t="s">
        <v>75</v>
      </c>
      <c r="B4" s="16" t="s">
        <v>170</v>
      </c>
      <c r="C4" s="1" t="s">
        <v>171</v>
      </c>
      <c r="D4" s="16" t="s">
        <v>172</v>
      </c>
      <c r="E4" s="17"/>
      <c r="F4" s="16" t="s">
        <v>73</v>
      </c>
      <c r="G4" s="1">
        <v>150000</v>
      </c>
    </row>
    <row r="5" spans="1:7" ht="136.5" customHeight="1">
      <c r="A5" s="16" t="s">
        <v>76</v>
      </c>
      <c r="B5" s="16" t="s">
        <v>173</v>
      </c>
      <c r="C5" s="17"/>
      <c r="D5" s="16" t="s">
        <v>174</v>
      </c>
      <c r="E5" s="17"/>
      <c r="F5" s="16" t="s">
        <v>75</v>
      </c>
      <c r="G5" s="1">
        <v>100000</v>
      </c>
    </row>
    <row r="6" spans="1:7" ht="136.5" customHeight="1">
      <c r="A6" s="1" t="s">
        <v>77</v>
      </c>
      <c r="B6" s="16" t="s">
        <v>175</v>
      </c>
      <c r="C6" s="17"/>
      <c r="D6" s="16" t="s">
        <v>176</v>
      </c>
      <c r="E6" s="17"/>
      <c r="F6" s="16" t="s">
        <v>76</v>
      </c>
      <c r="G6" s="1">
        <v>400000</v>
      </c>
    </row>
    <row r="7" spans="1:7" ht="68.25" customHeight="1">
      <c r="A7" s="17"/>
      <c r="B7" s="16" t="s">
        <v>177</v>
      </c>
      <c r="C7" s="17"/>
      <c r="D7" s="16" t="s">
        <v>178</v>
      </c>
      <c r="E7" s="17"/>
      <c r="F7" s="17" t="s">
        <v>77</v>
      </c>
      <c r="G7" s="17">
        <v>300000</v>
      </c>
    </row>
    <row r="8" spans="1:7" ht="68.25" customHeight="1">
      <c r="A8" s="17"/>
      <c r="B8" s="16" t="s">
        <v>179</v>
      </c>
      <c r="C8" s="17"/>
      <c r="D8" s="16" t="s">
        <v>180</v>
      </c>
      <c r="E8" s="17"/>
      <c r="F8" s="17"/>
      <c r="G8" s="17"/>
    </row>
    <row r="9" spans="1:7" ht="81.75" customHeight="1">
      <c r="A9" s="17"/>
      <c r="B9" s="16" t="s">
        <v>181</v>
      </c>
      <c r="C9" s="17"/>
      <c r="D9" s="16" t="s">
        <v>182</v>
      </c>
      <c r="E9" s="17"/>
      <c r="F9" s="17"/>
      <c r="G9" s="17"/>
    </row>
    <row r="10" spans="1:7" ht="54.75" customHeight="1">
      <c r="A10" s="17"/>
      <c r="B10" s="16" t="s">
        <v>183</v>
      </c>
      <c r="C10" s="17"/>
      <c r="D10" s="16" t="s">
        <v>184</v>
      </c>
      <c r="E10" s="17"/>
      <c r="F10" s="17"/>
      <c r="G10" s="17"/>
    </row>
    <row r="11" spans="1:7" ht="81.75" customHeight="1">
      <c r="A11" s="17"/>
      <c r="B11" s="16" t="s">
        <v>185</v>
      </c>
      <c r="C11" s="17"/>
      <c r="D11" s="16" t="s">
        <v>186</v>
      </c>
      <c r="E11" s="17"/>
      <c r="F11" s="17"/>
      <c r="G11" s="17"/>
    </row>
    <row r="12" spans="1:7" ht="68.25" customHeight="1">
      <c r="A12" s="17"/>
      <c r="B12" s="16" t="s">
        <v>187</v>
      </c>
      <c r="C12" s="17"/>
      <c r="D12" s="16" t="s">
        <v>188</v>
      </c>
      <c r="E12" s="17"/>
      <c r="F12" s="17"/>
      <c r="G12" s="17"/>
    </row>
    <row r="13" spans="1:7" ht="54.75" customHeight="1">
      <c r="A13" s="17"/>
      <c r="B13" s="16" t="s">
        <v>189</v>
      </c>
      <c r="C13" s="17"/>
      <c r="D13" s="16" t="s">
        <v>190</v>
      </c>
      <c r="E13" s="17"/>
      <c r="F13" s="17"/>
      <c r="G13" s="17"/>
    </row>
    <row r="14" spans="1:7" ht="41.25" customHeight="1">
      <c r="A14" s="17"/>
      <c r="B14" s="16" t="s">
        <v>191</v>
      </c>
      <c r="C14" s="17"/>
      <c r="D14" s="16" t="s">
        <v>192</v>
      </c>
      <c r="E14" s="17"/>
      <c r="F14" s="17"/>
      <c r="G14" s="17"/>
    </row>
    <row r="15" spans="1:7" ht="41.25" customHeight="1">
      <c r="A15" s="17"/>
      <c r="B15" s="16" t="s">
        <v>193</v>
      </c>
      <c r="C15" s="17"/>
      <c r="D15" s="16" t="s">
        <v>194</v>
      </c>
      <c r="E15" s="17"/>
      <c r="F15" s="17"/>
      <c r="G15" s="17"/>
    </row>
    <row r="16" spans="1:7">
      <c r="A16" s="17"/>
      <c r="B16" s="16" t="s">
        <v>195</v>
      </c>
      <c r="C16" s="17"/>
      <c r="D16" s="17"/>
      <c r="E16" s="17"/>
      <c r="F16" s="17"/>
      <c r="G16" s="17"/>
    </row>
  </sheetData>
  <phoneticPr fontId="46"/>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A5A5A5"/>
    <pageSetUpPr fitToPage="1"/>
  </sheetPr>
  <dimension ref="A1:M44"/>
  <sheetViews>
    <sheetView showGridLines="0" view="pageBreakPreview" topLeftCell="A20" zoomScale="74" zoomScaleNormal="106" zoomScaleSheetLayoutView="99" workbookViewId="0">
      <selection activeCell="C7" sqref="C7"/>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49" t="s">
        <v>196</v>
      </c>
    </row>
    <row r="2" spans="1:13" ht="31.5" customHeight="1">
      <c r="A2" s="130" t="s">
        <v>197</v>
      </c>
      <c r="B2" s="131"/>
      <c r="C2" s="131"/>
      <c r="D2" s="131"/>
      <c r="E2" s="131"/>
      <c r="F2" s="77"/>
      <c r="G2" s="77"/>
      <c r="H2" s="77"/>
      <c r="I2" s="77"/>
      <c r="J2" s="77"/>
      <c r="K2" s="114" t="s">
        <v>198</v>
      </c>
      <c r="L2" s="115" t="s">
        <v>199</v>
      </c>
      <c r="M2" s="115" t="s">
        <v>200</v>
      </c>
    </row>
    <row r="3" spans="1:13">
      <c r="A3" s="77"/>
      <c r="B3" s="77"/>
      <c r="C3" s="77"/>
      <c r="D3" s="77"/>
      <c r="E3" s="77"/>
      <c r="F3" s="77"/>
      <c r="G3" s="77"/>
      <c r="H3" s="77"/>
      <c r="I3" s="77"/>
      <c r="J3" s="77"/>
      <c r="K3" s="20" t="s">
        <v>79</v>
      </c>
      <c r="L3" s="20">
        <f>B4</f>
        <v>0</v>
      </c>
    </row>
    <row r="4" spans="1:13" ht="28.9" customHeight="1">
      <c r="A4" s="50" t="s">
        <v>79</v>
      </c>
      <c r="B4" s="86"/>
      <c r="F4" s="77"/>
      <c r="G4" s="77"/>
      <c r="H4" s="77"/>
      <c r="I4" s="77"/>
      <c r="J4" s="77"/>
      <c r="K4" s="20" t="s">
        <v>71</v>
      </c>
      <c r="L4" s="20">
        <f t="shared" ref="L4:L9" si="0">SUMIF($A$11:$A$20,K4,$F$11:$F$20)</f>
        <v>0</v>
      </c>
      <c r="M4">
        <f t="shared" ref="M4:M9" si="1">SUMIF($A$11:$A$20,K4,$H$11:$H$20)</f>
        <v>0</v>
      </c>
    </row>
    <row r="5" spans="1:13" ht="28.9" customHeight="1">
      <c r="A5" s="50" t="s">
        <v>129</v>
      </c>
      <c r="B5" s="87"/>
      <c r="F5" s="77"/>
      <c r="G5" s="77"/>
      <c r="H5" s="77"/>
      <c r="I5" s="77"/>
      <c r="J5" s="77"/>
      <c r="K5" s="20" t="s">
        <v>72</v>
      </c>
      <c r="L5" s="20">
        <f t="shared" si="0"/>
        <v>0</v>
      </c>
      <c r="M5">
        <f t="shared" si="1"/>
        <v>0</v>
      </c>
    </row>
    <row r="6" spans="1:13" ht="25.5" customHeight="1">
      <c r="A6" s="50" t="s">
        <v>201</v>
      </c>
      <c r="B6" s="87"/>
      <c r="F6" s="77"/>
      <c r="G6" s="77"/>
      <c r="H6" s="77"/>
      <c r="I6" s="77"/>
      <c r="J6" s="77"/>
      <c r="K6" s="20" t="s">
        <v>73</v>
      </c>
      <c r="L6" s="20">
        <f t="shared" si="0"/>
        <v>0</v>
      </c>
      <c r="M6">
        <f t="shared" si="1"/>
        <v>0</v>
      </c>
    </row>
    <row r="7" spans="1:13" ht="33" customHeight="1">
      <c r="A7" s="50" t="s">
        <v>80</v>
      </c>
      <c r="B7" s="86"/>
      <c r="F7" s="77"/>
      <c r="G7" s="77"/>
      <c r="H7" s="77"/>
      <c r="I7" s="77"/>
      <c r="J7" s="77"/>
      <c r="K7" s="20" t="s">
        <v>75</v>
      </c>
      <c r="L7" s="20">
        <f t="shared" si="0"/>
        <v>0</v>
      </c>
      <c r="M7">
        <f t="shared" si="1"/>
        <v>0</v>
      </c>
    </row>
    <row r="8" spans="1:13" ht="25.5" customHeight="1" thickBot="1">
      <c r="A8" s="77"/>
      <c r="B8" s="77"/>
      <c r="C8" s="77"/>
      <c r="D8" s="77"/>
      <c r="E8" s="77"/>
      <c r="F8" s="77"/>
      <c r="G8" s="77"/>
      <c r="H8" s="77"/>
      <c r="I8" s="77"/>
      <c r="J8" s="77"/>
      <c r="K8" s="20" t="s">
        <v>76</v>
      </c>
      <c r="L8" s="20">
        <f t="shared" si="0"/>
        <v>0</v>
      </c>
      <c r="M8">
        <f t="shared" si="1"/>
        <v>0</v>
      </c>
    </row>
    <row r="9" spans="1:13" ht="22.5" customHeight="1">
      <c r="A9" s="133" t="s">
        <v>130</v>
      </c>
      <c r="B9" s="134"/>
      <c r="C9" s="134"/>
      <c r="D9" s="134"/>
      <c r="E9" s="134"/>
      <c r="F9" s="134"/>
      <c r="G9" s="134"/>
      <c r="H9" s="134"/>
      <c r="I9" s="134"/>
      <c r="J9" s="77"/>
      <c r="K9" s="20" t="s">
        <v>77</v>
      </c>
      <c r="L9" s="20">
        <f t="shared" si="0"/>
        <v>0</v>
      </c>
      <c r="M9">
        <f t="shared" si="1"/>
        <v>0</v>
      </c>
    </row>
    <row r="10" spans="1:13" ht="56.25" customHeight="1">
      <c r="A10" s="70" t="s">
        <v>131</v>
      </c>
      <c r="B10" s="70" t="s">
        <v>132</v>
      </c>
      <c r="C10" s="70" t="s">
        <v>133</v>
      </c>
      <c r="D10" s="70" t="s">
        <v>134</v>
      </c>
      <c r="E10" s="70" t="s">
        <v>135</v>
      </c>
      <c r="F10" s="70" t="s">
        <v>202</v>
      </c>
      <c r="G10" s="70" t="s">
        <v>137</v>
      </c>
      <c r="H10" s="70" t="s">
        <v>203</v>
      </c>
      <c r="I10" s="70" t="s">
        <v>139</v>
      </c>
      <c r="J10" s="20" t="s">
        <v>140</v>
      </c>
      <c r="K10" s="20" t="s">
        <v>204</v>
      </c>
      <c r="L10" s="20">
        <f>D35</f>
        <v>0</v>
      </c>
      <c r="M10">
        <f>E35</f>
        <v>0</v>
      </c>
    </row>
    <row r="11" spans="1:13" ht="42" customHeight="1">
      <c r="A11" s="83"/>
      <c r="B11" s="83"/>
      <c r="C11" s="83"/>
      <c r="D11" s="103"/>
      <c r="E11" s="103"/>
      <c r="F11" s="92"/>
      <c r="G11" s="116">
        <f t="shared" ref="G11:G20" si="2">J11</f>
        <v>0</v>
      </c>
      <c r="H11" s="91">
        <f t="shared" ref="H11:H20" si="3">IF(J11=0,0,IF($J$42&lt;=500000,J11,J11/$J$42*500000))</f>
        <v>0</v>
      </c>
      <c r="I11" s="117"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0">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0" t="s">
        <v>205</v>
      </c>
      <c r="L11" s="20">
        <f>E44</f>
        <v>0</v>
      </c>
    </row>
    <row r="12" spans="1:13" ht="42" customHeight="1">
      <c r="A12" s="83"/>
      <c r="B12" s="83"/>
      <c r="C12" s="83"/>
      <c r="D12" s="103"/>
      <c r="E12" s="103"/>
      <c r="F12" s="92"/>
      <c r="G12" s="116">
        <f t="shared" si="2"/>
        <v>0</v>
      </c>
      <c r="H12" s="91">
        <f t="shared" si="3"/>
        <v>0</v>
      </c>
      <c r="I12" s="117"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0">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77"/>
      <c r="L12" s="77"/>
    </row>
    <row r="13" spans="1:13" ht="42" customHeight="1">
      <c r="A13" s="83"/>
      <c r="B13" s="83"/>
      <c r="C13" s="83"/>
      <c r="D13" s="103"/>
      <c r="E13" s="103"/>
      <c r="F13" s="92"/>
      <c r="G13" s="116">
        <f t="shared" si="2"/>
        <v>0</v>
      </c>
      <c r="H13" s="91">
        <f t="shared" si="3"/>
        <v>0</v>
      </c>
      <c r="I13" s="117"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0">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77"/>
      <c r="L13" s="77"/>
    </row>
    <row r="14" spans="1:13" ht="42" customHeight="1">
      <c r="A14" s="83"/>
      <c r="B14" s="83"/>
      <c r="C14" s="83"/>
      <c r="D14" s="103"/>
      <c r="E14" s="103"/>
      <c r="F14" s="92"/>
      <c r="G14" s="116">
        <f t="shared" si="2"/>
        <v>0</v>
      </c>
      <c r="H14" s="91">
        <f t="shared" si="3"/>
        <v>0</v>
      </c>
      <c r="I14" s="117"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0">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77"/>
      <c r="L14" s="77"/>
    </row>
    <row r="15" spans="1:13" ht="42" customHeight="1">
      <c r="A15" s="83"/>
      <c r="B15" s="83"/>
      <c r="C15" s="83"/>
      <c r="D15" s="103"/>
      <c r="E15" s="103"/>
      <c r="F15" s="92"/>
      <c r="G15" s="116">
        <f t="shared" si="2"/>
        <v>0</v>
      </c>
      <c r="H15" s="91">
        <f t="shared" si="3"/>
        <v>0</v>
      </c>
      <c r="I15" s="117"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0">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77"/>
      <c r="L15" s="77"/>
    </row>
    <row r="16" spans="1:13" ht="42" customHeight="1">
      <c r="A16" s="83"/>
      <c r="B16" s="83"/>
      <c r="C16" s="83"/>
      <c r="D16" s="103"/>
      <c r="E16" s="103"/>
      <c r="F16" s="92"/>
      <c r="G16" s="116">
        <f t="shared" si="2"/>
        <v>0</v>
      </c>
      <c r="H16" s="91">
        <f t="shared" si="3"/>
        <v>0</v>
      </c>
      <c r="I16" s="117"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0">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77"/>
      <c r="L16" s="77"/>
    </row>
    <row r="17" spans="1:12" ht="42" customHeight="1">
      <c r="A17" s="83"/>
      <c r="B17" s="83"/>
      <c r="C17" s="83"/>
      <c r="D17" s="103"/>
      <c r="E17" s="103"/>
      <c r="F17" s="92"/>
      <c r="G17" s="116">
        <f t="shared" si="2"/>
        <v>0</v>
      </c>
      <c r="H17" s="91">
        <f t="shared" si="3"/>
        <v>0</v>
      </c>
      <c r="I17" s="117"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0">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77"/>
      <c r="L17" s="77"/>
    </row>
    <row r="18" spans="1:12" ht="42" customHeight="1">
      <c r="A18" s="83"/>
      <c r="B18" s="83"/>
      <c r="C18" s="83"/>
      <c r="D18" s="103"/>
      <c r="E18" s="103"/>
      <c r="F18" s="92"/>
      <c r="G18" s="116">
        <f t="shared" si="2"/>
        <v>0</v>
      </c>
      <c r="H18" s="91">
        <f t="shared" si="3"/>
        <v>0</v>
      </c>
      <c r="I18" s="117"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0">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77"/>
      <c r="L18" s="77"/>
    </row>
    <row r="19" spans="1:12" ht="42" customHeight="1">
      <c r="A19" s="83"/>
      <c r="B19" s="83"/>
      <c r="C19" s="83"/>
      <c r="D19" s="103"/>
      <c r="E19" s="103"/>
      <c r="F19" s="92"/>
      <c r="G19" s="116">
        <f t="shared" si="2"/>
        <v>0</v>
      </c>
      <c r="H19" s="91">
        <f t="shared" si="3"/>
        <v>0</v>
      </c>
      <c r="I19" s="117"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0">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77"/>
      <c r="L19" s="77"/>
    </row>
    <row r="20" spans="1:12" ht="42" customHeight="1">
      <c r="A20" s="83"/>
      <c r="B20" s="83"/>
      <c r="C20" s="83"/>
      <c r="D20" s="103"/>
      <c r="E20" s="103"/>
      <c r="F20" s="92"/>
      <c r="G20" s="116">
        <f t="shared" si="2"/>
        <v>0</v>
      </c>
      <c r="H20" s="91">
        <f t="shared" si="3"/>
        <v>0</v>
      </c>
      <c r="I20" s="117"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0">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77"/>
      <c r="L20" s="77"/>
    </row>
    <row r="21" spans="1:12" ht="27" customHeight="1">
      <c r="A21" s="68"/>
      <c r="B21" s="67" t="s">
        <v>142</v>
      </c>
      <c r="C21" s="68"/>
      <c r="D21" s="68"/>
      <c r="E21" s="68"/>
      <c r="F21" s="97">
        <f>SUM(F11:F20)</f>
        <v>0</v>
      </c>
      <c r="G21" s="97">
        <f>SUM(G11:G20)</f>
        <v>0</v>
      </c>
      <c r="H21" s="97">
        <f>SUM(H11:H20)</f>
        <v>0</v>
      </c>
      <c r="I21" s="69" t="str">
        <f>IF(COUNTIF(I11:I20,"*要修正*")&gt;0,"基準額超過あり","○")</f>
        <v>○</v>
      </c>
      <c r="J21" s="77"/>
      <c r="K21" s="77"/>
      <c r="L21" s="77"/>
    </row>
    <row r="22" spans="1:12" ht="40.15" customHeight="1" thickBot="1">
      <c r="A22" s="77"/>
      <c r="B22" s="77"/>
      <c r="C22" s="77"/>
      <c r="D22" s="77"/>
      <c r="E22" s="77"/>
      <c r="F22" s="77"/>
      <c r="G22" s="77"/>
      <c r="H22" s="77"/>
      <c r="I22" s="77"/>
      <c r="J22" s="77"/>
      <c r="K22" s="77"/>
      <c r="L22" s="77"/>
    </row>
    <row r="23" spans="1:12" ht="22.5" customHeight="1" thickBot="1">
      <c r="A23" s="135" t="s">
        <v>144</v>
      </c>
      <c r="B23" s="136"/>
      <c r="C23" s="136"/>
      <c r="D23" s="136"/>
      <c r="E23" s="137"/>
      <c r="F23" s="44"/>
      <c r="I23" s="81"/>
      <c r="J23" s="77"/>
      <c r="K23" s="77"/>
      <c r="L23" s="77"/>
    </row>
    <row r="24" spans="1:12" ht="51" customHeight="1">
      <c r="A24" s="51" t="s">
        <v>145</v>
      </c>
      <c r="B24" s="51" t="s">
        <v>146</v>
      </c>
      <c r="C24" s="51" t="s">
        <v>206</v>
      </c>
      <c r="D24" s="51" t="s">
        <v>148</v>
      </c>
      <c r="E24" s="51" t="s">
        <v>207</v>
      </c>
      <c r="G24" s="44"/>
      <c r="H24" s="77"/>
      <c r="I24" s="44"/>
      <c r="J24" s="77"/>
      <c r="K24" s="77"/>
      <c r="L24" s="77"/>
    </row>
    <row r="25" spans="1:12" ht="54" customHeight="1">
      <c r="A25" s="83"/>
      <c r="B25" s="104"/>
      <c r="C25" s="83"/>
      <c r="D25" s="89">
        <f t="shared" ref="D25:D34" si="4">IF(A25="",0,IF(LEFT(A25,1)="①",4000,IF(LEFT(A25,1)="②",2500,IF(LEFT(A25,1)="③",5000,IF(LEFT(A25,1)="④",3500,0))))*B25)</f>
        <v>0</v>
      </c>
      <c r="E25" s="89">
        <f t="shared" ref="E25:E34" si="5">IF(D25=0,0,IF($J$42&lt;=500000,D25,D25/$J$42*500000))</f>
        <v>0</v>
      </c>
      <c r="F25" s="99"/>
      <c r="G25" s="100"/>
      <c r="H25" s="77"/>
      <c r="I25" s="45"/>
      <c r="J25" s="101">
        <f t="shared" ref="J25:J34" si="6">D25</f>
        <v>0</v>
      </c>
      <c r="K25" s="77"/>
      <c r="L25" s="77"/>
    </row>
    <row r="26" spans="1:12" ht="37.5" customHeight="1">
      <c r="A26" s="83"/>
      <c r="B26" s="104"/>
      <c r="C26" s="83"/>
      <c r="D26" s="89">
        <f t="shared" si="4"/>
        <v>0</v>
      </c>
      <c r="E26" s="89">
        <f t="shared" si="5"/>
        <v>0</v>
      </c>
      <c r="F26" s="99"/>
      <c r="G26" s="100"/>
      <c r="H26" s="77"/>
      <c r="I26" s="45"/>
      <c r="J26" s="101">
        <f t="shared" si="6"/>
        <v>0</v>
      </c>
      <c r="K26" s="77"/>
      <c r="L26" s="77"/>
    </row>
    <row r="27" spans="1:12" ht="37.5" customHeight="1">
      <c r="A27" s="83"/>
      <c r="B27" s="104"/>
      <c r="C27" s="83"/>
      <c r="D27" s="89">
        <f t="shared" si="4"/>
        <v>0</v>
      </c>
      <c r="E27" s="89">
        <f t="shared" si="5"/>
        <v>0</v>
      </c>
      <c r="F27" s="99"/>
      <c r="G27" s="100"/>
      <c r="H27" s="77"/>
      <c r="I27" s="45"/>
      <c r="J27" s="101">
        <f t="shared" si="6"/>
        <v>0</v>
      </c>
      <c r="K27" s="77"/>
      <c r="L27" s="77"/>
    </row>
    <row r="28" spans="1:12" ht="37.5" customHeight="1">
      <c r="A28" s="83"/>
      <c r="B28" s="104"/>
      <c r="C28" s="83"/>
      <c r="D28" s="89">
        <f t="shared" si="4"/>
        <v>0</v>
      </c>
      <c r="E28" s="89">
        <f t="shared" si="5"/>
        <v>0</v>
      </c>
      <c r="F28" s="99"/>
      <c r="G28" s="100"/>
      <c r="H28" s="77"/>
      <c r="I28" s="45"/>
      <c r="J28" s="101">
        <f t="shared" si="6"/>
        <v>0</v>
      </c>
      <c r="K28" s="77"/>
      <c r="L28" s="77"/>
    </row>
    <row r="29" spans="1:12" ht="37.5" customHeight="1">
      <c r="A29" s="83"/>
      <c r="B29" s="104"/>
      <c r="C29" s="83"/>
      <c r="D29" s="89">
        <f t="shared" si="4"/>
        <v>0</v>
      </c>
      <c r="E29" s="89">
        <f t="shared" si="5"/>
        <v>0</v>
      </c>
      <c r="F29" s="99"/>
      <c r="G29" s="100"/>
      <c r="H29" s="77"/>
      <c r="I29" s="45"/>
      <c r="J29" s="101">
        <f t="shared" si="6"/>
        <v>0</v>
      </c>
      <c r="K29" s="77"/>
      <c r="L29" s="77"/>
    </row>
    <row r="30" spans="1:12" ht="37.5" customHeight="1">
      <c r="A30" s="83"/>
      <c r="B30" s="104"/>
      <c r="C30" s="83"/>
      <c r="D30" s="89">
        <f t="shared" si="4"/>
        <v>0</v>
      </c>
      <c r="E30" s="89">
        <f t="shared" si="5"/>
        <v>0</v>
      </c>
      <c r="F30" s="99"/>
      <c r="G30" s="100"/>
      <c r="H30" s="77"/>
      <c r="I30" s="45"/>
      <c r="J30" s="101">
        <f t="shared" si="6"/>
        <v>0</v>
      </c>
      <c r="K30" s="77"/>
      <c r="L30" s="77"/>
    </row>
    <row r="31" spans="1:12" ht="37.5" customHeight="1">
      <c r="A31" s="83"/>
      <c r="B31" s="104"/>
      <c r="C31" s="83"/>
      <c r="D31" s="89">
        <f t="shared" si="4"/>
        <v>0</v>
      </c>
      <c r="E31" s="89">
        <f t="shared" si="5"/>
        <v>0</v>
      </c>
      <c r="F31" s="99"/>
      <c r="G31" s="100"/>
      <c r="H31" s="77"/>
      <c r="I31" s="45"/>
      <c r="J31" s="101">
        <f t="shared" si="6"/>
        <v>0</v>
      </c>
      <c r="K31" s="77"/>
      <c r="L31" s="77"/>
    </row>
    <row r="32" spans="1:12" ht="37.5" customHeight="1">
      <c r="A32" s="83"/>
      <c r="B32" s="104"/>
      <c r="C32" s="83"/>
      <c r="D32" s="89">
        <f t="shared" si="4"/>
        <v>0</v>
      </c>
      <c r="E32" s="89">
        <f t="shared" si="5"/>
        <v>0</v>
      </c>
      <c r="F32" s="99"/>
      <c r="G32" s="100"/>
      <c r="H32" s="77"/>
      <c r="I32" s="45"/>
      <c r="J32" s="101">
        <f t="shared" si="6"/>
        <v>0</v>
      </c>
      <c r="K32" s="77"/>
      <c r="L32" s="77"/>
    </row>
    <row r="33" spans="1:12" ht="37.5" customHeight="1">
      <c r="A33" s="83"/>
      <c r="B33" s="104"/>
      <c r="C33" s="83"/>
      <c r="D33" s="89">
        <f t="shared" si="4"/>
        <v>0</v>
      </c>
      <c r="E33" s="89">
        <f t="shared" si="5"/>
        <v>0</v>
      </c>
      <c r="F33" s="99"/>
      <c r="G33" s="100"/>
      <c r="H33" s="77"/>
      <c r="I33" s="45"/>
      <c r="J33" s="101">
        <f t="shared" si="6"/>
        <v>0</v>
      </c>
      <c r="K33" s="77"/>
      <c r="L33" s="77"/>
    </row>
    <row r="34" spans="1:12" ht="37.5" customHeight="1">
      <c r="A34" s="83"/>
      <c r="B34" s="104"/>
      <c r="C34" s="83"/>
      <c r="D34" s="89">
        <f t="shared" si="4"/>
        <v>0</v>
      </c>
      <c r="E34" s="89">
        <f t="shared" si="5"/>
        <v>0</v>
      </c>
      <c r="F34" s="99"/>
      <c r="G34" s="100"/>
      <c r="H34" s="77"/>
      <c r="I34" s="45"/>
      <c r="J34" s="101">
        <f t="shared" si="6"/>
        <v>0</v>
      </c>
      <c r="K34" s="77"/>
      <c r="L34" s="77"/>
    </row>
    <row r="35" spans="1:12">
      <c r="A35" s="68"/>
      <c r="B35" s="68"/>
      <c r="C35" s="67" t="s">
        <v>142</v>
      </c>
      <c r="D35" s="97">
        <f>SUM(D25:D34)</f>
        <v>0</v>
      </c>
      <c r="E35" s="97">
        <f>SUM(E25:E34)</f>
        <v>0</v>
      </c>
      <c r="F35" s="99"/>
      <c r="G35" s="99"/>
      <c r="H35" s="77"/>
      <c r="I35" s="46"/>
      <c r="J35" s="77"/>
      <c r="K35" s="77"/>
      <c r="L35" s="77"/>
    </row>
    <row r="36" spans="1:12" ht="48.4" customHeight="1">
      <c r="A36" s="132" t="s">
        <v>152</v>
      </c>
      <c r="B36" s="131"/>
      <c r="C36" s="131"/>
      <c r="D36" s="131"/>
      <c r="E36" s="131"/>
      <c r="F36" s="131"/>
      <c r="G36" s="131"/>
      <c r="H36" s="131"/>
      <c r="I36" s="131"/>
      <c r="J36" s="77"/>
      <c r="K36" s="77"/>
      <c r="L36" s="77"/>
    </row>
    <row r="37" spans="1:12">
      <c r="A37" s="131"/>
      <c r="B37" s="131"/>
      <c r="C37" s="131"/>
      <c r="D37" s="131"/>
      <c r="E37" s="131"/>
      <c r="F37" s="131"/>
      <c r="G37" s="131"/>
      <c r="H37" s="131"/>
      <c r="I37" s="131"/>
      <c r="J37" s="77"/>
      <c r="K37" s="77"/>
      <c r="L37" s="77"/>
    </row>
    <row r="38" spans="1:12" ht="14.65" customHeight="1" thickBot="1">
      <c r="A38" s="131"/>
      <c r="B38" s="131"/>
      <c r="C38" s="131"/>
      <c r="D38" s="131"/>
      <c r="E38" s="131"/>
      <c r="F38" s="131"/>
      <c r="G38" s="131"/>
      <c r="H38" s="131"/>
      <c r="I38" s="131"/>
      <c r="J38" s="77"/>
      <c r="K38" s="77"/>
      <c r="L38" s="77"/>
    </row>
    <row r="39" spans="1:12" ht="22.5" customHeight="1" thickBot="1">
      <c r="A39" s="138" t="s">
        <v>208</v>
      </c>
      <c r="B39" s="134"/>
      <c r="C39" s="134"/>
      <c r="D39" s="134"/>
      <c r="E39" s="134"/>
      <c r="F39" s="134"/>
      <c r="G39" s="134"/>
      <c r="H39" s="134"/>
      <c r="I39" s="134"/>
      <c r="J39" s="77"/>
      <c r="K39" s="77"/>
      <c r="L39" s="77"/>
    </row>
    <row r="40" spans="1:12" ht="20.100000000000001" customHeight="1">
      <c r="A40" s="77"/>
      <c r="B40" s="45" t="s">
        <v>154</v>
      </c>
      <c r="C40" s="77"/>
      <c r="D40" s="77"/>
      <c r="E40" s="89">
        <f>H21</f>
        <v>0</v>
      </c>
      <c r="F40" s="77"/>
      <c r="G40" s="102">
        <f>E21</f>
        <v>0</v>
      </c>
      <c r="H40" s="77"/>
      <c r="I40" s="77"/>
      <c r="J40" s="77"/>
      <c r="K40" s="77"/>
      <c r="L40" s="77"/>
    </row>
    <row r="41" spans="1:12" ht="20.100000000000001" customHeight="1">
      <c r="A41" s="77"/>
      <c r="B41" s="45" t="s">
        <v>209</v>
      </c>
      <c r="C41" s="77"/>
      <c r="D41" s="77"/>
      <c r="E41" s="89">
        <f>E35</f>
        <v>0</v>
      </c>
      <c r="F41" s="77"/>
      <c r="G41" s="102">
        <f>E35</f>
        <v>0</v>
      </c>
      <c r="H41" s="77"/>
      <c r="I41" s="77"/>
      <c r="J41" s="77"/>
      <c r="K41" s="77"/>
      <c r="L41" s="77"/>
    </row>
    <row r="42" spans="1:12" ht="20.100000000000001" customHeight="1">
      <c r="A42" s="77"/>
      <c r="B42" s="45" t="s">
        <v>156</v>
      </c>
      <c r="C42" s="77"/>
      <c r="D42" s="77"/>
      <c r="E42" s="89">
        <f>E40+E41</f>
        <v>0</v>
      </c>
      <c r="F42" s="77"/>
      <c r="G42" s="102">
        <f>E40+E41</f>
        <v>0</v>
      </c>
      <c r="H42" s="77"/>
      <c r="I42" s="77"/>
      <c r="J42" s="20">
        <f>SUM(J11:J20)+SUM(J25:J34)</f>
        <v>0</v>
      </c>
      <c r="K42" s="77"/>
      <c r="L42" s="77"/>
    </row>
    <row r="43" spans="1:12" ht="20.100000000000001" customHeight="1">
      <c r="A43" s="77"/>
      <c r="B43" s="45" t="s">
        <v>157</v>
      </c>
      <c r="C43" s="77"/>
      <c r="D43" s="77"/>
      <c r="E43" s="89">
        <v>500000</v>
      </c>
      <c r="F43" s="77"/>
      <c r="G43" s="102">
        <v>500000</v>
      </c>
      <c r="H43" s="77"/>
      <c r="I43" s="77"/>
      <c r="J43" s="77"/>
      <c r="K43" s="77"/>
      <c r="L43" s="77"/>
    </row>
    <row r="44" spans="1:12" ht="20.100000000000001" customHeight="1">
      <c r="A44" s="77"/>
      <c r="B44" s="47" t="s">
        <v>158</v>
      </c>
      <c r="C44" s="77"/>
      <c r="D44" s="77"/>
      <c r="E44" s="105">
        <f>MIN(ROUNDDOWN(E42,-3),E43)</f>
        <v>0</v>
      </c>
      <c r="F44" s="77"/>
      <c r="G44" s="99"/>
      <c r="H44" s="77"/>
      <c r="I44" s="77"/>
      <c r="J44" s="77"/>
      <c r="K44" s="77"/>
      <c r="L44" s="77"/>
    </row>
  </sheetData>
  <mergeCells count="5">
    <mergeCell ref="A2:E2"/>
    <mergeCell ref="A36:I38"/>
    <mergeCell ref="A9:I9"/>
    <mergeCell ref="A23:E23"/>
    <mergeCell ref="A39:I39"/>
  </mergeCells>
  <phoneticPr fontId="46"/>
  <dataValidations count="3">
    <dataValidation type="list" allowBlank="1" showErrorMessage="1" error="一覧から選択してください。" sqref="A11:A20" xr:uid="{00000000-0002-0000-0800-000000000000}">
      <formula1>MenuList</formula1>
    </dataValidation>
    <dataValidation type="list" allowBlank="1" showErrorMessage="1" error="一覧から選択してください。" sqref="B7" xr:uid="{00000000-0002-0000-0800-000001000000}">
      <formula1>ServiceList</formula1>
    </dataValidation>
    <dataValidation type="list" allowBlank="1" showErrorMessage="1" error="一覧から選択してください。" sqref="A25:A34" xr:uid="{00000000-0002-0000-0800-000002000000}">
      <formula1>VisitTypeList</formula1>
    </dataValidation>
  </dataValidations>
  <pageMargins left="0.35" right="0.35" top="0.45" bottom="0.45" header="0.2" footer="0.2"/>
  <pageSetup paperSize="9" scale="72" fitToHeight="0" orientation="landscape" horizontalDpi="300" verticalDpi="300" r:id="rId1"/>
  <rowBreaks count="1" manualBreakCount="1">
    <brk id="21" max="12"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A5A5A5"/>
    <pageSetUpPr fitToPage="1"/>
  </sheetPr>
  <dimension ref="A1:M54"/>
  <sheetViews>
    <sheetView showGridLines="0" view="pageBreakPreview" zoomScale="74" zoomScaleNormal="106" workbookViewId="0">
      <selection activeCell="A36" sqref="A36:I38"/>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49" t="s">
        <v>210</v>
      </c>
      <c r="B1" s="49"/>
      <c r="C1" s="49"/>
      <c r="D1" s="49"/>
      <c r="E1" s="49"/>
      <c r="F1" s="49"/>
      <c r="G1" s="49"/>
      <c r="H1" s="49"/>
      <c r="I1" s="49"/>
      <c r="J1" s="49"/>
      <c r="K1" s="49"/>
      <c r="L1" s="49"/>
    </row>
    <row r="2" spans="1:13" ht="31.5" customHeight="1">
      <c r="A2" s="130" t="s">
        <v>211</v>
      </c>
      <c r="B2" s="131"/>
      <c r="C2" s="131"/>
      <c r="D2" s="131"/>
      <c r="E2" s="131"/>
      <c r="F2" s="77"/>
      <c r="G2" s="77"/>
      <c r="H2" s="77"/>
      <c r="I2" s="77"/>
      <c r="J2" s="77"/>
      <c r="K2" s="114" t="s">
        <v>198</v>
      </c>
      <c r="L2" s="115" t="s">
        <v>199</v>
      </c>
      <c r="M2" s="115" t="s">
        <v>200</v>
      </c>
    </row>
    <row r="3" spans="1:13">
      <c r="A3" s="77"/>
      <c r="B3" s="77"/>
      <c r="C3" s="77"/>
      <c r="D3" s="77"/>
      <c r="E3" s="77"/>
      <c r="F3" s="77"/>
      <c r="G3" s="77"/>
      <c r="H3" s="77"/>
      <c r="I3" s="77"/>
      <c r="J3" s="77"/>
      <c r="K3" s="20" t="s">
        <v>79</v>
      </c>
      <c r="L3" s="20">
        <f>B4</f>
        <v>0</v>
      </c>
    </row>
    <row r="4" spans="1:13" ht="28.9" customHeight="1">
      <c r="A4" s="50" t="s">
        <v>79</v>
      </c>
      <c r="B4" s="86"/>
      <c r="F4" s="77"/>
      <c r="G4" s="77"/>
      <c r="H4" s="77"/>
      <c r="I4" s="77"/>
      <c r="J4" s="77"/>
      <c r="K4" s="20" t="s">
        <v>71</v>
      </c>
      <c r="L4" s="20">
        <f t="shared" ref="L4:L9" si="0">SUMIF($A$11:$A$20,K4,$F$11:$F$20)</f>
        <v>0</v>
      </c>
      <c r="M4">
        <f t="shared" ref="M4:M9" si="1">SUMIF($A$11:$A$20,K4,$H$11:$H$20)</f>
        <v>0</v>
      </c>
    </row>
    <row r="5" spans="1:13" ht="28.9" customHeight="1">
      <c r="A5" s="50" t="s">
        <v>129</v>
      </c>
      <c r="B5" s="87"/>
      <c r="F5" s="77"/>
      <c r="G5" s="77"/>
      <c r="H5" s="77"/>
      <c r="I5" s="77"/>
      <c r="J5" s="77"/>
      <c r="K5" s="20" t="s">
        <v>72</v>
      </c>
      <c r="L5" s="20">
        <f t="shared" si="0"/>
        <v>0</v>
      </c>
      <c r="M5">
        <f t="shared" si="1"/>
        <v>0</v>
      </c>
    </row>
    <row r="6" spans="1:13" ht="25.5" customHeight="1">
      <c r="A6" s="50" t="s">
        <v>201</v>
      </c>
      <c r="B6" s="87"/>
      <c r="F6" s="77"/>
      <c r="G6" s="77"/>
      <c r="H6" s="77"/>
      <c r="I6" s="77"/>
      <c r="J6" s="77"/>
      <c r="K6" s="20" t="s">
        <v>73</v>
      </c>
      <c r="L6" s="20">
        <f t="shared" si="0"/>
        <v>0</v>
      </c>
      <c r="M6">
        <f t="shared" si="1"/>
        <v>0</v>
      </c>
    </row>
    <row r="7" spans="1:13" ht="33" customHeight="1">
      <c r="A7" s="50" t="s">
        <v>80</v>
      </c>
      <c r="B7" s="86"/>
      <c r="F7" s="77"/>
      <c r="G7" s="77"/>
      <c r="H7" s="77"/>
      <c r="I7" s="77"/>
      <c r="J7" s="77"/>
      <c r="K7" s="20" t="s">
        <v>75</v>
      </c>
      <c r="L7" s="20">
        <f t="shared" si="0"/>
        <v>0</v>
      </c>
      <c r="M7">
        <f t="shared" si="1"/>
        <v>0</v>
      </c>
    </row>
    <row r="8" spans="1:13" ht="25.5" customHeight="1" thickBot="1">
      <c r="A8" s="77"/>
      <c r="B8" s="77"/>
      <c r="C8" s="77"/>
      <c r="D8" s="77"/>
      <c r="E8" s="77"/>
      <c r="F8" s="77"/>
      <c r="G8" s="77"/>
      <c r="H8" s="77"/>
      <c r="I8" s="77"/>
      <c r="J8" s="77"/>
      <c r="K8" s="20" t="s">
        <v>76</v>
      </c>
      <c r="L8" s="20">
        <f t="shared" si="0"/>
        <v>0</v>
      </c>
      <c r="M8">
        <f t="shared" si="1"/>
        <v>0</v>
      </c>
    </row>
    <row r="9" spans="1:13" ht="22.5" customHeight="1">
      <c r="A9" s="133" t="s">
        <v>130</v>
      </c>
      <c r="B9" s="134"/>
      <c r="C9" s="134"/>
      <c r="D9" s="134"/>
      <c r="E9" s="134"/>
      <c r="F9" s="134"/>
      <c r="G9" s="134"/>
      <c r="H9" s="134"/>
      <c r="I9" s="134"/>
      <c r="J9" s="77"/>
      <c r="K9" s="20" t="s">
        <v>77</v>
      </c>
      <c r="L9" s="20">
        <f t="shared" si="0"/>
        <v>0</v>
      </c>
      <c r="M9">
        <f t="shared" si="1"/>
        <v>0</v>
      </c>
    </row>
    <row r="10" spans="1:13" ht="56.25" customHeight="1">
      <c r="A10" s="70" t="s">
        <v>131</v>
      </c>
      <c r="B10" s="70" t="s">
        <v>132</v>
      </c>
      <c r="C10" s="70" t="s">
        <v>133</v>
      </c>
      <c r="D10" s="70" t="s">
        <v>134</v>
      </c>
      <c r="E10" s="70" t="s">
        <v>135</v>
      </c>
      <c r="F10" s="70" t="s">
        <v>136</v>
      </c>
      <c r="G10" s="70" t="s">
        <v>137</v>
      </c>
      <c r="H10" s="70" t="s">
        <v>203</v>
      </c>
      <c r="I10" s="70" t="s">
        <v>139</v>
      </c>
      <c r="J10" s="20" t="s">
        <v>140</v>
      </c>
      <c r="K10" s="20" t="s">
        <v>204</v>
      </c>
      <c r="L10" s="20">
        <f>D35</f>
        <v>0</v>
      </c>
      <c r="M10">
        <f>E35</f>
        <v>0</v>
      </c>
    </row>
    <row r="11" spans="1:13" ht="42" customHeight="1">
      <c r="A11" s="83"/>
      <c r="B11" s="83"/>
      <c r="C11" s="83"/>
      <c r="D11" s="103"/>
      <c r="E11" s="103"/>
      <c r="F11" s="92"/>
      <c r="G11" s="116">
        <f t="shared" ref="G11:G20" si="2">J11</f>
        <v>0</v>
      </c>
      <c r="H11" s="91">
        <f t="shared" ref="H11:H20" si="3">IF(J11=0,0,IF($J$42&lt;=500000,J11,J11/$J$42*500000))</f>
        <v>0</v>
      </c>
      <c r="I11" s="117"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0">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0" t="s">
        <v>205</v>
      </c>
      <c r="L11" s="20">
        <f>E44</f>
        <v>0</v>
      </c>
    </row>
    <row r="12" spans="1:13" ht="42" customHeight="1">
      <c r="A12" s="83"/>
      <c r="B12" s="83"/>
      <c r="C12" s="83"/>
      <c r="D12" s="103"/>
      <c r="E12" s="103"/>
      <c r="F12" s="92"/>
      <c r="G12" s="116">
        <f t="shared" si="2"/>
        <v>0</v>
      </c>
      <c r="H12" s="91">
        <f t="shared" si="3"/>
        <v>0</v>
      </c>
      <c r="I12" s="117"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0">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77"/>
      <c r="L12" s="77"/>
    </row>
    <row r="13" spans="1:13" ht="42" customHeight="1">
      <c r="A13" s="83"/>
      <c r="B13" s="83"/>
      <c r="C13" s="83"/>
      <c r="D13" s="103"/>
      <c r="E13" s="103"/>
      <c r="F13" s="92"/>
      <c r="G13" s="116">
        <f t="shared" si="2"/>
        <v>0</v>
      </c>
      <c r="H13" s="91">
        <f t="shared" si="3"/>
        <v>0</v>
      </c>
      <c r="I13" s="117"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0">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77"/>
      <c r="L13" s="77"/>
    </row>
    <row r="14" spans="1:13" ht="42" customHeight="1">
      <c r="A14" s="83"/>
      <c r="B14" s="83"/>
      <c r="C14" s="83"/>
      <c r="D14" s="103"/>
      <c r="E14" s="103"/>
      <c r="F14" s="92"/>
      <c r="G14" s="116">
        <f t="shared" si="2"/>
        <v>0</v>
      </c>
      <c r="H14" s="91">
        <f t="shared" si="3"/>
        <v>0</v>
      </c>
      <c r="I14" s="117"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0">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77"/>
      <c r="L14" s="77"/>
    </row>
    <row r="15" spans="1:13" ht="42" customHeight="1">
      <c r="A15" s="83"/>
      <c r="B15" s="83"/>
      <c r="C15" s="83"/>
      <c r="D15" s="103"/>
      <c r="E15" s="103"/>
      <c r="F15" s="92"/>
      <c r="G15" s="116">
        <f t="shared" si="2"/>
        <v>0</v>
      </c>
      <c r="H15" s="91">
        <f t="shared" si="3"/>
        <v>0</v>
      </c>
      <c r="I15" s="117"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0">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77"/>
      <c r="L15" s="77"/>
    </row>
    <row r="16" spans="1:13" ht="42" customHeight="1">
      <c r="A16" s="83"/>
      <c r="B16" s="83"/>
      <c r="C16" s="83"/>
      <c r="D16" s="103"/>
      <c r="E16" s="103"/>
      <c r="F16" s="92"/>
      <c r="G16" s="116">
        <f t="shared" si="2"/>
        <v>0</v>
      </c>
      <c r="H16" s="91">
        <f t="shared" si="3"/>
        <v>0</v>
      </c>
      <c r="I16" s="117"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0">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77"/>
      <c r="L16" s="77"/>
    </row>
    <row r="17" spans="1:12" ht="42" customHeight="1">
      <c r="A17" s="83"/>
      <c r="B17" s="83"/>
      <c r="C17" s="83"/>
      <c r="D17" s="103"/>
      <c r="E17" s="103"/>
      <c r="F17" s="92"/>
      <c r="G17" s="116">
        <f t="shared" si="2"/>
        <v>0</v>
      </c>
      <c r="H17" s="91">
        <f t="shared" si="3"/>
        <v>0</v>
      </c>
      <c r="I17" s="117"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0">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77"/>
      <c r="L17" s="77"/>
    </row>
    <row r="18" spans="1:12" ht="42" customHeight="1">
      <c r="A18" s="83"/>
      <c r="B18" s="83"/>
      <c r="C18" s="83"/>
      <c r="D18" s="103"/>
      <c r="E18" s="103"/>
      <c r="F18" s="92"/>
      <c r="G18" s="116">
        <f t="shared" si="2"/>
        <v>0</v>
      </c>
      <c r="H18" s="91">
        <f t="shared" si="3"/>
        <v>0</v>
      </c>
      <c r="I18" s="117"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0">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77"/>
      <c r="L18" s="77"/>
    </row>
    <row r="19" spans="1:12" ht="42" customHeight="1">
      <c r="A19" s="83"/>
      <c r="B19" s="83"/>
      <c r="C19" s="83"/>
      <c r="D19" s="103"/>
      <c r="E19" s="103"/>
      <c r="F19" s="92"/>
      <c r="G19" s="116">
        <f t="shared" si="2"/>
        <v>0</v>
      </c>
      <c r="H19" s="91">
        <f t="shared" si="3"/>
        <v>0</v>
      </c>
      <c r="I19" s="117"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0">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77"/>
      <c r="L19" s="77"/>
    </row>
    <row r="20" spans="1:12" ht="42" customHeight="1">
      <c r="A20" s="83"/>
      <c r="B20" s="83"/>
      <c r="C20" s="83"/>
      <c r="D20" s="103"/>
      <c r="E20" s="103"/>
      <c r="F20" s="92"/>
      <c r="G20" s="116">
        <f t="shared" si="2"/>
        <v>0</v>
      </c>
      <c r="H20" s="91">
        <f t="shared" si="3"/>
        <v>0</v>
      </c>
      <c r="I20" s="117"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0">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77"/>
      <c r="L20" s="77"/>
    </row>
    <row r="21" spans="1:12" ht="27" customHeight="1">
      <c r="A21" s="68"/>
      <c r="B21" s="67" t="s">
        <v>142</v>
      </c>
      <c r="C21" s="68"/>
      <c r="D21" s="68"/>
      <c r="E21" s="68"/>
      <c r="F21" s="97">
        <f>SUM(F11:F20)</f>
        <v>0</v>
      </c>
      <c r="G21" s="97">
        <f>SUM(G11:G20)</f>
        <v>0</v>
      </c>
      <c r="H21" s="97">
        <f>SUM(H11:H20)</f>
        <v>0</v>
      </c>
      <c r="I21" s="69" t="str">
        <f>IF(COUNTIF(I11:I20,"*要修正*")&gt;0,"基準額超過あり","○")</f>
        <v>○</v>
      </c>
      <c r="J21" s="77"/>
      <c r="K21" s="77"/>
      <c r="L21" s="77"/>
    </row>
    <row r="22" spans="1:12" ht="40.15" customHeight="1" thickBot="1">
      <c r="A22" s="77"/>
      <c r="B22" s="77"/>
      <c r="C22" s="77"/>
      <c r="D22" s="77"/>
      <c r="E22" s="77"/>
      <c r="F22" s="77"/>
      <c r="G22" s="77"/>
      <c r="H22" s="77"/>
      <c r="I22" s="77"/>
      <c r="J22" s="77"/>
      <c r="K22" s="77"/>
      <c r="L22" s="77"/>
    </row>
    <row r="23" spans="1:12" ht="22.5" customHeight="1" thickBot="1">
      <c r="A23" s="135" t="s">
        <v>144</v>
      </c>
      <c r="B23" s="136"/>
      <c r="C23" s="136"/>
      <c r="D23" s="136"/>
      <c r="E23" s="137"/>
      <c r="I23" s="81"/>
      <c r="J23" s="77"/>
      <c r="K23" s="77"/>
      <c r="L23" s="77"/>
    </row>
    <row r="24" spans="1:12" ht="51" customHeight="1">
      <c r="A24" s="51" t="s">
        <v>145</v>
      </c>
      <c r="B24" s="51" t="s">
        <v>146</v>
      </c>
      <c r="C24" s="51" t="s">
        <v>147</v>
      </c>
      <c r="D24" s="51" t="s">
        <v>148</v>
      </c>
      <c r="E24" s="51" t="s">
        <v>149</v>
      </c>
      <c r="F24" s="44"/>
      <c r="G24" s="44"/>
      <c r="H24" s="77"/>
      <c r="I24" s="44"/>
      <c r="J24" s="77"/>
      <c r="K24" s="77"/>
      <c r="L24" s="77"/>
    </row>
    <row r="25" spans="1:12" ht="54" customHeight="1">
      <c r="A25" s="83"/>
      <c r="B25" s="104"/>
      <c r="C25" s="83"/>
      <c r="D25" s="89">
        <f t="shared" ref="D25:D34" si="4">IF(A25="",0,IF(LEFT(A25,1)="①",4000,IF(LEFT(A25,1)="②",2500,IF(LEFT(A25,1)="③",5000,IF(LEFT(A25,1)="④",3500,0))))*B25)</f>
        <v>0</v>
      </c>
      <c r="E25" s="89">
        <f t="shared" ref="E25:E34" si="5">IF(D25=0,0,IF($J$42&lt;=500000,D25,D25/$J$42*500000))</f>
        <v>0</v>
      </c>
      <c r="F25" s="99"/>
      <c r="G25" s="100"/>
      <c r="H25" s="77"/>
      <c r="I25" s="45"/>
      <c r="J25" s="101">
        <f t="shared" ref="J25:J34" si="6">D25</f>
        <v>0</v>
      </c>
      <c r="K25" s="77"/>
      <c r="L25" s="77"/>
    </row>
    <row r="26" spans="1:12" ht="37.5" customHeight="1">
      <c r="A26" s="83"/>
      <c r="B26" s="104"/>
      <c r="C26" s="83"/>
      <c r="D26" s="89">
        <f t="shared" si="4"/>
        <v>0</v>
      </c>
      <c r="E26" s="89">
        <f t="shared" si="5"/>
        <v>0</v>
      </c>
      <c r="F26" s="99"/>
      <c r="G26" s="100"/>
      <c r="H26" s="77"/>
      <c r="I26" s="45"/>
      <c r="J26" s="101">
        <f t="shared" si="6"/>
        <v>0</v>
      </c>
      <c r="K26" s="77"/>
      <c r="L26" s="77"/>
    </row>
    <row r="27" spans="1:12" ht="37.5" customHeight="1">
      <c r="A27" s="83"/>
      <c r="B27" s="104"/>
      <c r="C27" s="83"/>
      <c r="D27" s="89">
        <f t="shared" si="4"/>
        <v>0</v>
      </c>
      <c r="E27" s="89">
        <f t="shared" si="5"/>
        <v>0</v>
      </c>
      <c r="F27" s="99"/>
      <c r="G27" s="100"/>
      <c r="H27" s="77"/>
      <c r="I27" s="45"/>
      <c r="J27" s="101">
        <f t="shared" si="6"/>
        <v>0</v>
      </c>
      <c r="K27" s="77"/>
      <c r="L27" s="77"/>
    </row>
    <row r="28" spans="1:12" ht="37.5" customHeight="1">
      <c r="A28" s="83"/>
      <c r="B28" s="104"/>
      <c r="C28" s="83"/>
      <c r="D28" s="89">
        <f t="shared" si="4"/>
        <v>0</v>
      </c>
      <c r="E28" s="89">
        <f t="shared" si="5"/>
        <v>0</v>
      </c>
      <c r="F28" s="99"/>
      <c r="G28" s="100"/>
      <c r="H28" s="77"/>
      <c r="I28" s="45"/>
      <c r="J28" s="101">
        <f t="shared" si="6"/>
        <v>0</v>
      </c>
      <c r="K28" s="77"/>
      <c r="L28" s="77"/>
    </row>
    <row r="29" spans="1:12" ht="37.5" customHeight="1">
      <c r="A29" s="83"/>
      <c r="B29" s="104"/>
      <c r="C29" s="83"/>
      <c r="D29" s="89">
        <f t="shared" si="4"/>
        <v>0</v>
      </c>
      <c r="E29" s="89">
        <f t="shared" si="5"/>
        <v>0</v>
      </c>
      <c r="F29" s="99"/>
      <c r="G29" s="100"/>
      <c r="H29" s="77"/>
      <c r="I29" s="45"/>
      <c r="J29" s="101">
        <f t="shared" si="6"/>
        <v>0</v>
      </c>
      <c r="K29" s="77"/>
      <c r="L29" s="77"/>
    </row>
    <row r="30" spans="1:12" ht="37.5" customHeight="1">
      <c r="A30" s="83"/>
      <c r="B30" s="104"/>
      <c r="C30" s="83"/>
      <c r="D30" s="89">
        <f t="shared" si="4"/>
        <v>0</v>
      </c>
      <c r="E30" s="89">
        <f t="shared" si="5"/>
        <v>0</v>
      </c>
      <c r="F30" s="99"/>
      <c r="G30" s="100"/>
      <c r="H30" s="77"/>
      <c r="I30" s="45"/>
      <c r="J30" s="101">
        <f t="shared" si="6"/>
        <v>0</v>
      </c>
      <c r="K30" s="77"/>
      <c r="L30" s="77"/>
    </row>
    <row r="31" spans="1:12" ht="37.5" customHeight="1">
      <c r="A31" s="83"/>
      <c r="B31" s="104"/>
      <c r="C31" s="83"/>
      <c r="D31" s="89">
        <f t="shared" si="4"/>
        <v>0</v>
      </c>
      <c r="E31" s="89">
        <f t="shared" si="5"/>
        <v>0</v>
      </c>
      <c r="F31" s="99"/>
      <c r="G31" s="100"/>
      <c r="H31" s="77"/>
      <c r="I31" s="45"/>
      <c r="J31" s="101">
        <f t="shared" si="6"/>
        <v>0</v>
      </c>
      <c r="K31" s="77"/>
      <c r="L31" s="77"/>
    </row>
    <row r="32" spans="1:12" ht="37.5" customHeight="1">
      <c r="A32" s="83"/>
      <c r="B32" s="104"/>
      <c r="C32" s="83"/>
      <c r="D32" s="89">
        <f t="shared" si="4"/>
        <v>0</v>
      </c>
      <c r="E32" s="89">
        <f t="shared" si="5"/>
        <v>0</v>
      </c>
      <c r="F32" s="99"/>
      <c r="G32" s="100"/>
      <c r="H32" s="77"/>
      <c r="I32" s="45"/>
      <c r="J32" s="101">
        <f t="shared" si="6"/>
        <v>0</v>
      </c>
      <c r="K32" s="77"/>
      <c r="L32" s="77"/>
    </row>
    <row r="33" spans="1:12" ht="37.5" customHeight="1">
      <c r="A33" s="83"/>
      <c r="B33" s="104"/>
      <c r="C33" s="83"/>
      <c r="D33" s="89">
        <f t="shared" si="4"/>
        <v>0</v>
      </c>
      <c r="E33" s="89">
        <f t="shared" si="5"/>
        <v>0</v>
      </c>
      <c r="F33" s="99"/>
      <c r="G33" s="100"/>
      <c r="H33" s="77"/>
      <c r="I33" s="45"/>
      <c r="J33" s="101">
        <f t="shared" si="6"/>
        <v>0</v>
      </c>
      <c r="K33" s="77"/>
      <c r="L33" s="77"/>
    </row>
    <row r="34" spans="1:12" ht="37.5" customHeight="1">
      <c r="A34" s="83"/>
      <c r="B34" s="104"/>
      <c r="C34" s="83"/>
      <c r="D34" s="89">
        <f t="shared" si="4"/>
        <v>0</v>
      </c>
      <c r="E34" s="89">
        <f t="shared" si="5"/>
        <v>0</v>
      </c>
      <c r="F34" s="99"/>
      <c r="G34" s="100"/>
      <c r="H34" s="77"/>
      <c r="I34" s="45"/>
      <c r="J34" s="101">
        <f t="shared" si="6"/>
        <v>0</v>
      </c>
      <c r="K34" s="77"/>
      <c r="L34" s="77"/>
    </row>
    <row r="35" spans="1:12">
      <c r="A35" s="68"/>
      <c r="B35" s="68"/>
      <c r="C35" s="67" t="s">
        <v>142</v>
      </c>
      <c r="D35" s="97">
        <f>SUM(D25:D34)</f>
        <v>0</v>
      </c>
      <c r="E35" s="97">
        <f>SUM(E25:E34)</f>
        <v>0</v>
      </c>
      <c r="F35" s="99"/>
      <c r="G35" s="99"/>
      <c r="H35" s="77"/>
      <c r="I35" s="46"/>
      <c r="J35" s="77"/>
      <c r="K35" s="77"/>
      <c r="L35" s="77"/>
    </row>
    <row r="36" spans="1:12" ht="48.4" customHeight="1">
      <c r="A36" s="132" t="s">
        <v>152</v>
      </c>
      <c r="B36" s="131"/>
      <c r="C36" s="131"/>
      <c r="D36" s="131"/>
      <c r="E36" s="131"/>
      <c r="F36" s="131"/>
      <c r="G36" s="131"/>
      <c r="H36" s="131"/>
      <c r="I36" s="131"/>
      <c r="J36" s="77"/>
      <c r="K36" s="77"/>
      <c r="L36" s="77"/>
    </row>
    <row r="37" spans="1:12">
      <c r="A37" s="131"/>
      <c r="B37" s="131"/>
      <c r="C37" s="131"/>
      <c r="D37" s="131"/>
      <c r="E37" s="131"/>
      <c r="F37" s="131"/>
      <c r="G37" s="131"/>
      <c r="H37" s="131"/>
      <c r="I37" s="131"/>
      <c r="J37" s="77"/>
      <c r="K37" s="77"/>
      <c r="L37" s="77"/>
    </row>
    <row r="38" spans="1:12" ht="14.65" customHeight="1" thickBot="1">
      <c r="A38" s="131"/>
      <c r="B38" s="131"/>
      <c r="C38" s="131"/>
      <c r="D38" s="131"/>
      <c r="E38" s="131"/>
      <c r="F38" s="131"/>
      <c r="G38" s="131"/>
      <c r="H38" s="131"/>
      <c r="I38" s="131"/>
      <c r="J38" s="77"/>
      <c r="K38" s="77"/>
      <c r="L38" s="77"/>
    </row>
    <row r="39" spans="1:12" ht="22.5" customHeight="1" thickBot="1">
      <c r="A39" s="138" t="s">
        <v>153</v>
      </c>
      <c r="B39" s="134"/>
      <c r="C39" s="134"/>
      <c r="D39" s="134"/>
      <c r="E39" s="134"/>
      <c r="F39" s="134"/>
      <c r="G39" s="134"/>
      <c r="H39" s="134"/>
      <c r="I39" s="134"/>
      <c r="J39" s="77"/>
      <c r="K39" s="77"/>
      <c r="L39" s="77"/>
    </row>
    <row r="40" spans="1:12" ht="20.100000000000001" customHeight="1">
      <c r="A40" s="77"/>
      <c r="B40" s="45" t="s">
        <v>154</v>
      </c>
      <c r="C40" s="77"/>
      <c r="D40" s="77"/>
      <c r="E40" s="89">
        <f>H21</f>
        <v>0</v>
      </c>
      <c r="F40" s="77"/>
      <c r="G40" s="102">
        <f>E21</f>
        <v>0</v>
      </c>
      <c r="H40" s="77"/>
      <c r="I40" s="77"/>
      <c r="J40" s="77"/>
      <c r="K40" s="77"/>
      <c r="L40" s="77"/>
    </row>
    <row r="41" spans="1:12" ht="20.100000000000001" customHeight="1">
      <c r="A41" s="77"/>
      <c r="B41" s="45" t="s">
        <v>155</v>
      </c>
      <c r="C41" s="77"/>
      <c r="D41" s="77"/>
      <c r="E41" s="89">
        <f>E35</f>
        <v>0</v>
      </c>
      <c r="F41" s="77"/>
      <c r="G41" s="102">
        <f>E35</f>
        <v>0</v>
      </c>
      <c r="H41" s="77"/>
      <c r="I41" s="77"/>
      <c r="J41" s="77"/>
      <c r="K41" s="77"/>
      <c r="L41" s="77"/>
    </row>
    <row r="42" spans="1:12" ht="20.100000000000001" customHeight="1">
      <c r="A42" s="77"/>
      <c r="B42" s="45" t="s">
        <v>156</v>
      </c>
      <c r="C42" s="77"/>
      <c r="D42" s="77"/>
      <c r="E42" s="89">
        <f>E40+E41</f>
        <v>0</v>
      </c>
      <c r="F42" s="77"/>
      <c r="G42" s="102">
        <f>E40+E41</f>
        <v>0</v>
      </c>
      <c r="H42" s="77"/>
      <c r="I42" s="77"/>
      <c r="J42" s="20">
        <f>SUM(J11:J20)+SUM(J25:J34)</f>
        <v>0</v>
      </c>
      <c r="K42" s="77"/>
      <c r="L42" s="77"/>
    </row>
    <row r="43" spans="1:12" ht="20.100000000000001" customHeight="1">
      <c r="A43" s="77"/>
      <c r="B43" s="45" t="s">
        <v>157</v>
      </c>
      <c r="C43" s="77"/>
      <c r="D43" s="77"/>
      <c r="E43" s="89">
        <v>500000</v>
      </c>
      <c r="F43" s="77"/>
      <c r="G43" s="102">
        <v>500000</v>
      </c>
      <c r="H43" s="77"/>
      <c r="I43" s="77"/>
      <c r="J43" s="77"/>
      <c r="K43" s="77"/>
      <c r="L43" s="77"/>
    </row>
    <row r="44" spans="1:12" ht="20.100000000000001" customHeight="1">
      <c r="A44" s="77"/>
      <c r="B44" s="47" t="s">
        <v>158</v>
      </c>
      <c r="C44" s="77"/>
      <c r="D44" s="77"/>
      <c r="E44" s="105">
        <f>MIN(ROUNDDOWN(E42,-3),E43)</f>
        <v>0</v>
      </c>
      <c r="F44" s="77"/>
      <c r="G44" s="99"/>
      <c r="H44" s="77"/>
      <c r="I44" s="77"/>
      <c r="J44" s="77"/>
      <c r="K44" s="77"/>
      <c r="L44" s="77"/>
    </row>
    <row r="45" spans="1:12">
      <c r="A45" s="77"/>
      <c r="B45" s="106"/>
      <c r="C45" s="77"/>
      <c r="D45" s="77"/>
      <c r="E45" s="107"/>
      <c r="F45" s="77"/>
      <c r="G45" s="108"/>
      <c r="H45" s="77"/>
      <c r="I45" s="77"/>
      <c r="J45" s="77"/>
      <c r="K45" s="77"/>
      <c r="L45" s="77"/>
    </row>
    <row r="46" spans="1:12">
      <c r="A46" s="77"/>
      <c r="B46" s="106"/>
      <c r="C46" s="77"/>
      <c r="D46" s="77"/>
      <c r="F46" s="107"/>
      <c r="G46" s="108"/>
      <c r="H46" s="77"/>
      <c r="I46" s="77"/>
      <c r="J46" s="77"/>
      <c r="K46" s="77"/>
      <c r="L46" s="77"/>
    </row>
    <row r="47" spans="1:12">
      <c r="A47" s="77"/>
      <c r="B47" s="109"/>
      <c r="C47" s="77"/>
      <c r="D47" s="77"/>
      <c r="E47" s="110"/>
      <c r="F47" s="77"/>
      <c r="G47" s="111"/>
      <c r="H47" s="77"/>
      <c r="I47" s="77"/>
      <c r="J47" s="77"/>
      <c r="K47" s="77"/>
      <c r="L47" s="77"/>
    </row>
    <row r="48" spans="1:12" ht="16.5">
      <c r="A48" s="112"/>
      <c r="J48" s="77"/>
      <c r="K48" s="77"/>
      <c r="L48" s="77"/>
    </row>
    <row r="49" spans="1:12">
      <c r="J49" s="77"/>
      <c r="K49" s="77"/>
      <c r="L49" s="77"/>
    </row>
    <row r="50" spans="1:12">
      <c r="J50" s="77"/>
      <c r="K50" s="77"/>
      <c r="L50" s="77"/>
    </row>
    <row r="51" spans="1:12">
      <c r="J51" s="77"/>
      <c r="K51" s="77"/>
      <c r="L51" s="77"/>
    </row>
    <row r="52" spans="1:12">
      <c r="A52" s="113"/>
      <c r="J52" s="77"/>
      <c r="K52" s="77"/>
      <c r="L52" s="77"/>
    </row>
    <row r="53" spans="1:12">
      <c r="J53" s="77"/>
      <c r="K53" s="77"/>
      <c r="L53" s="77"/>
    </row>
    <row r="54" spans="1:12">
      <c r="J54" s="77"/>
      <c r="K54" s="77"/>
      <c r="L54" s="77"/>
    </row>
  </sheetData>
  <mergeCells count="5">
    <mergeCell ref="A2:E2"/>
    <mergeCell ref="A36:I38"/>
    <mergeCell ref="A9:I9"/>
    <mergeCell ref="A23:E23"/>
    <mergeCell ref="A39:I39"/>
  </mergeCells>
  <phoneticPr fontId="46"/>
  <dataValidations count="3">
    <dataValidation type="list" allowBlank="1" showErrorMessage="1" error="一覧から選択してください。" sqref="A11:A20" xr:uid="{00000000-0002-0000-0900-000000000000}">
      <formula1>MenuList</formula1>
    </dataValidation>
    <dataValidation type="list" allowBlank="1" showErrorMessage="1" error="一覧から選択してください。" sqref="B7" xr:uid="{00000000-0002-0000-0900-000001000000}">
      <formula1>ServiceList</formula1>
    </dataValidation>
    <dataValidation type="list" allowBlank="1" showErrorMessage="1" error="一覧から選択してください。" sqref="A25:A34" xr:uid="{00000000-0002-0000-0900-000002000000}">
      <formula1>VisitTypeList</formula1>
    </dataValidation>
  </dataValidations>
  <pageMargins left="0.35" right="0.35" top="0.45" bottom="0.45" header="0.2" footer="0.2"/>
  <pageSetup paperSize="9" scale="72" fitToHeight="0" orientation="landscape" horizontalDpi="300" verticalDpi="300" r:id="rId1"/>
  <rowBreaks count="1" manualBreakCount="1">
    <brk id="21" max="12"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rgb="FFA5A5A5"/>
    <pageSetUpPr fitToPage="1"/>
  </sheetPr>
  <dimension ref="A1:M54"/>
  <sheetViews>
    <sheetView showGridLines="0" view="pageBreakPreview" topLeftCell="A30" zoomScale="74" zoomScaleNormal="106" workbookViewId="0">
      <selection activeCell="F24" sqref="F24"/>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49" t="s">
        <v>212</v>
      </c>
      <c r="B1" s="49"/>
      <c r="C1" s="49"/>
      <c r="D1" s="49"/>
      <c r="E1" s="49"/>
      <c r="F1" s="49"/>
      <c r="G1" s="49"/>
      <c r="H1" s="49"/>
      <c r="I1" s="49"/>
      <c r="J1" s="49"/>
      <c r="K1" s="49"/>
      <c r="L1" s="49"/>
    </row>
    <row r="2" spans="1:13" ht="31.5" customHeight="1">
      <c r="A2" s="130" t="s">
        <v>213</v>
      </c>
      <c r="B2" s="131"/>
      <c r="C2" s="131"/>
      <c r="D2" s="131"/>
      <c r="E2" s="131"/>
      <c r="F2" s="77"/>
      <c r="G2" s="77"/>
      <c r="H2" s="77"/>
      <c r="I2" s="77"/>
      <c r="J2" s="77"/>
      <c r="K2" s="114" t="s">
        <v>198</v>
      </c>
      <c r="L2" s="115" t="s">
        <v>199</v>
      </c>
      <c r="M2" s="115" t="s">
        <v>200</v>
      </c>
    </row>
    <row r="3" spans="1:13">
      <c r="A3" s="77"/>
      <c r="B3" s="77"/>
      <c r="C3" s="77"/>
      <c r="D3" s="77"/>
      <c r="E3" s="77"/>
      <c r="F3" s="77"/>
      <c r="G3" s="77"/>
      <c r="H3" s="77"/>
      <c r="I3" s="77"/>
      <c r="J3" s="77"/>
      <c r="K3" s="20" t="s">
        <v>79</v>
      </c>
      <c r="L3" s="20">
        <f>B4</f>
        <v>0</v>
      </c>
    </row>
    <row r="4" spans="1:13" ht="28.9" customHeight="1">
      <c r="A4" s="50" t="s">
        <v>79</v>
      </c>
      <c r="B4" s="86"/>
      <c r="F4" s="77"/>
      <c r="G4" s="77"/>
      <c r="H4" s="77"/>
      <c r="I4" s="77"/>
      <c r="J4" s="77"/>
      <c r="K4" s="20" t="s">
        <v>71</v>
      </c>
      <c r="L4" s="20">
        <f t="shared" ref="L4:L9" si="0">SUMIF($A$11:$A$20,K4,$F$11:$F$20)</f>
        <v>0</v>
      </c>
      <c r="M4">
        <f t="shared" ref="M4:M9" si="1">SUMIF($A$11:$A$20,K4,$H$11:$H$20)</f>
        <v>0</v>
      </c>
    </row>
    <row r="5" spans="1:13" ht="28.9" customHeight="1">
      <c r="A5" s="50" t="s">
        <v>129</v>
      </c>
      <c r="B5" s="87"/>
      <c r="F5" s="77"/>
      <c r="G5" s="77"/>
      <c r="H5" s="77"/>
      <c r="I5" s="77"/>
      <c r="J5" s="77"/>
      <c r="K5" s="20" t="s">
        <v>72</v>
      </c>
      <c r="L5" s="20">
        <f t="shared" si="0"/>
        <v>0</v>
      </c>
      <c r="M5">
        <f t="shared" si="1"/>
        <v>0</v>
      </c>
    </row>
    <row r="6" spans="1:13" ht="25.5" customHeight="1">
      <c r="A6" s="50" t="s">
        <v>201</v>
      </c>
      <c r="B6" s="87"/>
      <c r="F6" s="77"/>
      <c r="G6" s="77"/>
      <c r="H6" s="77"/>
      <c r="I6" s="77"/>
      <c r="J6" s="77"/>
      <c r="K6" s="20" t="s">
        <v>73</v>
      </c>
      <c r="L6" s="20">
        <f t="shared" si="0"/>
        <v>0</v>
      </c>
      <c r="M6">
        <f t="shared" si="1"/>
        <v>0</v>
      </c>
    </row>
    <row r="7" spans="1:13" ht="33" customHeight="1">
      <c r="A7" s="50" t="s">
        <v>80</v>
      </c>
      <c r="B7" s="86"/>
      <c r="F7" s="77"/>
      <c r="G7" s="77"/>
      <c r="H7" s="77"/>
      <c r="I7" s="77"/>
      <c r="J7" s="77"/>
      <c r="K7" s="20" t="s">
        <v>75</v>
      </c>
      <c r="L7" s="20">
        <f t="shared" si="0"/>
        <v>0</v>
      </c>
      <c r="M7">
        <f t="shared" si="1"/>
        <v>0</v>
      </c>
    </row>
    <row r="8" spans="1:13" ht="25.5" customHeight="1" thickBot="1">
      <c r="A8" s="77"/>
      <c r="B8" s="77"/>
      <c r="C8" s="77"/>
      <c r="D8" s="77"/>
      <c r="E8" s="77"/>
      <c r="F8" s="77"/>
      <c r="G8" s="77"/>
      <c r="H8" s="77"/>
      <c r="I8" s="77"/>
      <c r="J8" s="77"/>
      <c r="K8" s="20" t="s">
        <v>76</v>
      </c>
      <c r="L8" s="20">
        <f t="shared" si="0"/>
        <v>0</v>
      </c>
      <c r="M8">
        <f t="shared" si="1"/>
        <v>0</v>
      </c>
    </row>
    <row r="9" spans="1:13" ht="22.5" customHeight="1">
      <c r="A9" s="133" t="s">
        <v>130</v>
      </c>
      <c r="B9" s="134"/>
      <c r="C9" s="134"/>
      <c r="D9" s="134"/>
      <c r="E9" s="134"/>
      <c r="F9" s="134"/>
      <c r="G9" s="134"/>
      <c r="H9" s="134"/>
      <c r="I9" s="134"/>
      <c r="J9" s="77"/>
      <c r="K9" s="20" t="s">
        <v>77</v>
      </c>
      <c r="L9" s="20">
        <f t="shared" si="0"/>
        <v>0</v>
      </c>
      <c r="M9">
        <f t="shared" si="1"/>
        <v>0</v>
      </c>
    </row>
    <row r="10" spans="1:13" ht="56.25" customHeight="1">
      <c r="A10" s="70" t="s">
        <v>131</v>
      </c>
      <c r="B10" s="70" t="s">
        <v>132</v>
      </c>
      <c r="C10" s="70" t="s">
        <v>133</v>
      </c>
      <c r="D10" s="70" t="s">
        <v>134</v>
      </c>
      <c r="E10" s="70" t="s">
        <v>135</v>
      </c>
      <c r="F10" s="70" t="s">
        <v>136</v>
      </c>
      <c r="G10" s="70" t="s">
        <v>137</v>
      </c>
      <c r="H10" s="70" t="s">
        <v>203</v>
      </c>
      <c r="I10" s="70" t="s">
        <v>139</v>
      </c>
      <c r="J10" s="20" t="s">
        <v>140</v>
      </c>
      <c r="K10" s="20" t="s">
        <v>204</v>
      </c>
      <c r="L10" s="20">
        <f>D35</f>
        <v>0</v>
      </c>
      <c r="M10">
        <f>E35</f>
        <v>0</v>
      </c>
    </row>
    <row r="11" spans="1:13" ht="42" customHeight="1">
      <c r="A11" s="83"/>
      <c r="B11" s="83"/>
      <c r="C11" s="83"/>
      <c r="D11" s="103"/>
      <c r="E11" s="103"/>
      <c r="F11" s="92"/>
      <c r="G11" s="116">
        <f t="shared" ref="G11:G20" si="2">J11</f>
        <v>0</v>
      </c>
      <c r="H11" s="91">
        <f t="shared" ref="H11:H20" si="3">IF(J11=0,0,IF($J$42&lt;=500000,J11,J11/$J$42*500000))</f>
        <v>0</v>
      </c>
      <c r="I11" s="117"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0">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0" t="s">
        <v>205</v>
      </c>
      <c r="L11" s="20">
        <f>E44</f>
        <v>0</v>
      </c>
    </row>
    <row r="12" spans="1:13" ht="42" customHeight="1">
      <c r="A12" s="83"/>
      <c r="B12" s="83"/>
      <c r="C12" s="83"/>
      <c r="D12" s="103"/>
      <c r="E12" s="103"/>
      <c r="F12" s="92"/>
      <c r="G12" s="116">
        <f t="shared" si="2"/>
        <v>0</v>
      </c>
      <c r="H12" s="91">
        <f t="shared" si="3"/>
        <v>0</v>
      </c>
      <c r="I12" s="117"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0">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77"/>
      <c r="L12" s="77"/>
    </row>
    <row r="13" spans="1:13" ht="42" customHeight="1">
      <c r="A13" s="83"/>
      <c r="B13" s="83"/>
      <c r="C13" s="83"/>
      <c r="D13" s="103"/>
      <c r="E13" s="103"/>
      <c r="F13" s="92"/>
      <c r="G13" s="116">
        <f t="shared" si="2"/>
        <v>0</v>
      </c>
      <c r="H13" s="91">
        <f t="shared" si="3"/>
        <v>0</v>
      </c>
      <c r="I13" s="117"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0">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77"/>
      <c r="L13" s="77"/>
    </row>
    <row r="14" spans="1:13" ht="42" customHeight="1">
      <c r="A14" s="83"/>
      <c r="B14" s="83"/>
      <c r="C14" s="83"/>
      <c r="D14" s="103"/>
      <c r="E14" s="103"/>
      <c r="F14" s="92"/>
      <c r="G14" s="116">
        <f t="shared" si="2"/>
        <v>0</v>
      </c>
      <c r="H14" s="91">
        <f t="shared" si="3"/>
        <v>0</v>
      </c>
      <c r="I14" s="117"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0">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77"/>
      <c r="L14" s="77"/>
    </row>
    <row r="15" spans="1:13" ht="42" customHeight="1">
      <c r="A15" s="83"/>
      <c r="B15" s="83"/>
      <c r="C15" s="83"/>
      <c r="D15" s="103"/>
      <c r="E15" s="103"/>
      <c r="F15" s="92"/>
      <c r="G15" s="116">
        <f t="shared" si="2"/>
        <v>0</v>
      </c>
      <c r="H15" s="91">
        <f t="shared" si="3"/>
        <v>0</v>
      </c>
      <c r="I15" s="117"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0">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77"/>
      <c r="L15" s="77"/>
    </row>
    <row r="16" spans="1:13" ht="42" customHeight="1">
      <c r="A16" s="83"/>
      <c r="B16" s="83"/>
      <c r="C16" s="83"/>
      <c r="D16" s="103"/>
      <c r="E16" s="103"/>
      <c r="F16" s="92"/>
      <c r="G16" s="116">
        <f t="shared" si="2"/>
        <v>0</v>
      </c>
      <c r="H16" s="91">
        <f t="shared" si="3"/>
        <v>0</v>
      </c>
      <c r="I16" s="117"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0">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77"/>
      <c r="L16" s="77"/>
    </row>
    <row r="17" spans="1:12" ht="42" customHeight="1">
      <c r="A17" s="83"/>
      <c r="B17" s="83"/>
      <c r="C17" s="83"/>
      <c r="D17" s="103"/>
      <c r="E17" s="103"/>
      <c r="F17" s="92"/>
      <c r="G17" s="116">
        <f t="shared" si="2"/>
        <v>0</v>
      </c>
      <c r="H17" s="91">
        <f t="shared" si="3"/>
        <v>0</v>
      </c>
      <c r="I17" s="117"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0">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77"/>
      <c r="L17" s="77"/>
    </row>
    <row r="18" spans="1:12" ht="42" customHeight="1">
      <c r="A18" s="83"/>
      <c r="B18" s="83"/>
      <c r="C18" s="83"/>
      <c r="D18" s="103"/>
      <c r="E18" s="103"/>
      <c r="F18" s="92"/>
      <c r="G18" s="116">
        <f t="shared" si="2"/>
        <v>0</v>
      </c>
      <c r="H18" s="91">
        <f t="shared" si="3"/>
        <v>0</v>
      </c>
      <c r="I18" s="117"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0">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77"/>
      <c r="L18" s="77"/>
    </row>
    <row r="19" spans="1:12" ht="42" customHeight="1">
      <c r="A19" s="83"/>
      <c r="B19" s="83"/>
      <c r="C19" s="83"/>
      <c r="D19" s="103"/>
      <c r="E19" s="103"/>
      <c r="F19" s="92"/>
      <c r="G19" s="116">
        <f t="shared" si="2"/>
        <v>0</v>
      </c>
      <c r="H19" s="91">
        <f t="shared" si="3"/>
        <v>0</v>
      </c>
      <c r="I19" s="117"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0">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77"/>
      <c r="L19" s="77"/>
    </row>
    <row r="20" spans="1:12" ht="42" customHeight="1">
      <c r="A20" s="83"/>
      <c r="B20" s="83"/>
      <c r="C20" s="83"/>
      <c r="D20" s="103"/>
      <c r="E20" s="103"/>
      <c r="F20" s="92"/>
      <c r="G20" s="116">
        <f t="shared" si="2"/>
        <v>0</v>
      </c>
      <c r="H20" s="91">
        <f t="shared" si="3"/>
        <v>0</v>
      </c>
      <c r="I20" s="117"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0">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77"/>
      <c r="L20" s="77"/>
    </row>
    <row r="21" spans="1:12" ht="27" customHeight="1">
      <c r="A21" s="68"/>
      <c r="B21" s="67" t="s">
        <v>142</v>
      </c>
      <c r="C21" s="68"/>
      <c r="D21" s="68"/>
      <c r="E21" s="68"/>
      <c r="F21" s="97">
        <f>SUM(F11:F20)</f>
        <v>0</v>
      </c>
      <c r="G21" s="97">
        <f>SUM(G11:G20)</f>
        <v>0</v>
      </c>
      <c r="H21" s="97">
        <f>SUM(H11:H20)</f>
        <v>0</v>
      </c>
      <c r="I21" s="69" t="str">
        <f>IF(COUNTIF(I11:I20,"*要修正*")&gt;0,"基準額超過あり","○")</f>
        <v>○</v>
      </c>
      <c r="J21" s="77"/>
      <c r="K21" s="77"/>
      <c r="L21" s="77"/>
    </row>
    <row r="22" spans="1:12" ht="40.15" customHeight="1" thickBot="1">
      <c r="A22" s="77"/>
      <c r="B22" s="77"/>
      <c r="C22" s="77"/>
      <c r="D22" s="77"/>
      <c r="E22" s="77"/>
      <c r="F22" s="77"/>
      <c r="G22" s="77"/>
      <c r="H22" s="77"/>
      <c r="I22" s="77"/>
      <c r="J22" s="77"/>
      <c r="K22" s="77"/>
      <c r="L22" s="77"/>
    </row>
    <row r="23" spans="1:12" ht="22.5" customHeight="1" thickBot="1">
      <c r="A23" s="135" t="s">
        <v>144</v>
      </c>
      <c r="B23" s="136"/>
      <c r="C23" s="136"/>
      <c r="D23" s="136"/>
      <c r="E23" s="137"/>
      <c r="I23" s="81"/>
      <c r="J23" s="77"/>
      <c r="K23" s="77"/>
      <c r="L23" s="77"/>
    </row>
    <row r="24" spans="1:12" ht="51" customHeight="1">
      <c r="A24" s="51" t="s">
        <v>145</v>
      </c>
      <c r="B24" s="51" t="s">
        <v>146</v>
      </c>
      <c r="C24" s="51" t="s">
        <v>147</v>
      </c>
      <c r="D24" s="51" t="s">
        <v>148</v>
      </c>
      <c r="E24" s="51" t="s">
        <v>149</v>
      </c>
      <c r="F24" s="44"/>
      <c r="G24" s="44"/>
      <c r="H24" s="77"/>
      <c r="I24" s="44"/>
      <c r="J24" s="77"/>
      <c r="K24" s="77"/>
      <c r="L24" s="77"/>
    </row>
    <row r="25" spans="1:12" ht="54" customHeight="1">
      <c r="A25" s="83"/>
      <c r="B25" s="104"/>
      <c r="C25" s="83"/>
      <c r="D25" s="89">
        <f t="shared" ref="D25:D34" si="4">IF(A25="",0,IF(LEFT(A25,1)="①",4000,IF(LEFT(A25,1)="②",2500,IF(LEFT(A25,1)="③",5000,IF(LEFT(A25,1)="④",3500,0))))*B25)</f>
        <v>0</v>
      </c>
      <c r="E25" s="89">
        <f t="shared" ref="E25:E34" si="5">IF(D25=0,0,IF($J$42&lt;=500000,D25,D25/$J$42*500000))</f>
        <v>0</v>
      </c>
      <c r="F25" s="99"/>
      <c r="G25" s="100"/>
      <c r="H25" s="77"/>
      <c r="I25" s="45"/>
      <c r="J25" s="101">
        <f t="shared" ref="J25:J34" si="6">D25</f>
        <v>0</v>
      </c>
      <c r="K25" s="77"/>
      <c r="L25" s="77"/>
    </row>
    <row r="26" spans="1:12" ht="37.5" customHeight="1">
      <c r="A26" s="83"/>
      <c r="B26" s="104"/>
      <c r="C26" s="83"/>
      <c r="D26" s="89">
        <f t="shared" si="4"/>
        <v>0</v>
      </c>
      <c r="E26" s="89">
        <f t="shared" si="5"/>
        <v>0</v>
      </c>
      <c r="F26" s="99"/>
      <c r="G26" s="100"/>
      <c r="H26" s="77"/>
      <c r="I26" s="45"/>
      <c r="J26" s="101">
        <f t="shared" si="6"/>
        <v>0</v>
      </c>
      <c r="K26" s="77"/>
      <c r="L26" s="77"/>
    </row>
    <row r="27" spans="1:12" ht="37.5" customHeight="1">
      <c r="A27" s="83"/>
      <c r="B27" s="104"/>
      <c r="C27" s="83"/>
      <c r="D27" s="89">
        <f t="shared" si="4"/>
        <v>0</v>
      </c>
      <c r="E27" s="89">
        <f t="shared" si="5"/>
        <v>0</v>
      </c>
      <c r="F27" s="99"/>
      <c r="G27" s="100"/>
      <c r="H27" s="77"/>
      <c r="I27" s="45"/>
      <c r="J27" s="101">
        <f t="shared" si="6"/>
        <v>0</v>
      </c>
      <c r="K27" s="77"/>
      <c r="L27" s="77"/>
    </row>
    <row r="28" spans="1:12" ht="37.5" customHeight="1">
      <c r="A28" s="83"/>
      <c r="B28" s="104"/>
      <c r="C28" s="83"/>
      <c r="D28" s="89">
        <f t="shared" si="4"/>
        <v>0</v>
      </c>
      <c r="E28" s="89">
        <f t="shared" si="5"/>
        <v>0</v>
      </c>
      <c r="F28" s="99"/>
      <c r="G28" s="100"/>
      <c r="H28" s="77"/>
      <c r="I28" s="45"/>
      <c r="J28" s="101">
        <f t="shared" si="6"/>
        <v>0</v>
      </c>
      <c r="K28" s="77"/>
      <c r="L28" s="77"/>
    </row>
    <row r="29" spans="1:12" ht="37.5" customHeight="1">
      <c r="A29" s="83"/>
      <c r="B29" s="104"/>
      <c r="C29" s="83"/>
      <c r="D29" s="89">
        <f t="shared" si="4"/>
        <v>0</v>
      </c>
      <c r="E29" s="89">
        <f t="shared" si="5"/>
        <v>0</v>
      </c>
      <c r="F29" s="99"/>
      <c r="G29" s="100"/>
      <c r="H29" s="77"/>
      <c r="I29" s="45"/>
      <c r="J29" s="101">
        <f t="shared" si="6"/>
        <v>0</v>
      </c>
      <c r="K29" s="77"/>
      <c r="L29" s="77"/>
    </row>
    <row r="30" spans="1:12" ht="37.5" customHeight="1">
      <c r="A30" s="83"/>
      <c r="B30" s="104"/>
      <c r="C30" s="83"/>
      <c r="D30" s="89">
        <f t="shared" si="4"/>
        <v>0</v>
      </c>
      <c r="E30" s="89">
        <f t="shared" si="5"/>
        <v>0</v>
      </c>
      <c r="F30" s="99"/>
      <c r="G30" s="100"/>
      <c r="H30" s="77"/>
      <c r="I30" s="45"/>
      <c r="J30" s="101">
        <f t="shared" si="6"/>
        <v>0</v>
      </c>
      <c r="K30" s="77"/>
      <c r="L30" s="77"/>
    </row>
    <row r="31" spans="1:12" ht="37.5" customHeight="1">
      <c r="A31" s="83"/>
      <c r="B31" s="104"/>
      <c r="C31" s="83"/>
      <c r="D31" s="89">
        <f t="shared" si="4"/>
        <v>0</v>
      </c>
      <c r="E31" s="89">
        <f t="shared" si="5"/>
        <v>0</v>
      </c>
      <c r="F31" s="99"/>
      <c r="G31" s="100"/>
      <c r="H31" s="77"/>
      <c r="I31" s="45"/>
      <c r="J31" s="101">
        <f t="shared" si="6"/>
        <v>0</v>
      </c>
      <c r="K31" s="77"/>
      <c r="L31" s="77"/>
    </row>
    <row r="32" spans="1:12" ht="37.5" customHeight="1">
      <c r="A32" s="83"/>
      <c r="B32" s="104"/>
      <c r="C32" s="83"/>
      <c r="D32" s="89">
        <f t="shared" si="4"/>
        <v>0</v>
      </c>
      <c r="E32" s="89">
        <f t="shared" si="5"/>
        <v>0</v>
      </c>
      <c r="F32" s="99"/>
      <c r="G32" s="100"/>
      <c r="H32" s="77"/>
      <c r="I32" s="45"/>
      <c r="J32" s="101">
        <f t="shared" si="6"/>
        <v>0</v>
      </c>
      <c r="K32" s="77"/>
      <c r="L32" s="77"/>
    </row>
    <row r="33" spans="1:12" ht="37.5" customHeight="1">
      <c r="A33" s="83"/>
      <c r="B33" s="104"/>
      <c r="C33" s="83"/>
      <c r="D33" s="89">
        <f t="shared" si="4"/>
        <v>0</v>
      </c>
      <c r="E33" s="89">
        <f t="shared" si="5"/>
        <v>0</v>
      </c>
      <c r="F33" s="99"/>
      <c r="G33" s="100"/>
      <c r="H33" s="77"/>
      <c r="I33" s="45"/>
      <c r="J33" s="101">
        <f t="shared" si="6"/>
        <v>0</v>
      </c>
      <c r="K33" s="77"/>
      <c r="L33" s="77"/>
    </row>
    <row r="34" spans="1:12" ht="37.5" customHeight="1">
      <c r="A34" s="83"/>
      <c r="B34" s="104"/>
      <c r="C34" s="83"/>
      <c r="D34" s="89">
        <f t="shared" si="4"/>
        <v>0</v>
      </c>
      <c r="E34" s="89">
        <f t="shared" si="5"/>
        <v>0</v>
      </c>
      <c r="F34" s="99"/>
      <c r="G34" s="100"/>
      <c r="H34" s="77"/>
      <c r="I34" s="45"/>
      <c r="J34" s="101">
        <f t="shared" si="6"/>
        <v>0</v>
      </c>
      <c r="K34" s="77"/>
      <c r="L34" s="77"/>
    </row>
    <row r="35" spans="1:12">
      <c r="A35" s="68"/>
      <c r="B35" s="68"/>
      <c r="C35" s="67" t="s">
        <v>142</v>
      </c>
      <c r="D35" s="97">
        <f>SUM(D25:D34)</f>
        <v>0</v>
      </c>
      <c r="E35" s="97">
        <f>SUM(E25:E34)</f>
        <v>0</v>
      </c>
      <c r="F35" s="99"/>
      <c r="G35" s="99"/>
      <c r="H35" s="77"/>
      <c r="I35" s="46"/>
      <c r="J35" s="77"/>
      <c r="K35" s="77"/>
      <c r="L35" s="77"/>
    </row>
    <row r="36" spans="1:12" ht="48.4" customHeight="1">
      <c r="A36" s="132" t="s">
        <v>152</v>
      </c>
      <c r="B36" s="131"/>
      <c r="C36" s="131"/>
      <c r="D36" s="131"/>
      <c r="E36" s="131"/>
      <c r="F36" s="131"/>
      <c r="G36" s="131"/>
      <c r="H36" s="131"/>
      <c r="I36" s="131"/>
      <c r="J36" s="77"/>
      <c r="K36" s="77"/>
      <c r="L36" s="77"/>
    </row>
    <row r="37" spans="1:12">
      <c r="A37" s="131"/>
      <c r="B37" s="131"/>
      <c r="C37" s="131"/>
      <c r="D37" s="131"/>
      <c r="E37" s="131"/>
      <c r="F37" s="131"/>
      <c r="G37" s="131"/>
      <c r="H37" s="131"/>
      <c r="I37" s="131"/>
      <c r="J37" s="77"/>
      <c r="K37" s="77"/>
      <c r="L37" s="77"/>
    </row>
    <row r="38" spans="1:12" ht="14.65" customHeight="1" thickBot="1">
      <c r="A38" s="131"/>
      <c r="B38" s="131"/>
      <c r="C38" s="131"/>
      <c r="D38" s="131"/>
      <c r="E38" s="131"/>
      <c r="F38" s="131"/>
      <c r="G38" s="131"/>
      <c r="H38" s="131"/>
      <c r="I38" s="131"/>
      <c r="J38" s="77"/>
      <c r="K38" s="77"/>
      <c r="L38" s="77"/>
    </row>
    <row r="39" spans="1:12" ht="22.5" customHeight="1" thickBot="1">
      <c r="A39" s="138" t="s">
        <v>153</v>
      </c>
      <c r="B39" s="134"/>
      <c r="C39" s="134"/>
      <c r="D39" s="134"/>
      <c r="E39" s="134"/>
      <c r="F39" s="134"/>
      <c r="G39" s="134"/>
      <c r="H39" s="134"/>
      <c r="I39" s="134"/>
      <c r="J39" s="77"/>
      <c r="K39" s="77"/>
      <c r="L39" s="77"/>
    </row>
    <row r="40" spans="1:12" ht="20.100000000000001" customHeight="1">
      <c r="A40" s="77"/>
      <c r="B40" s="45" t="s">
        <v>154</v>
      </c>
      <c r="C40" s="77"/>
      <c r="D40" s="77"/>
      <c r="E40" s="89">
        <f>H21</f>
        <v>0</v>
      </c>
      <c r="F40" s="77"/>
      <c r="G40" s="102">
        <f>E21</f>
        <v>0</v>
      </c>
      <c r="H40" s="77"/>
      <c r="I40" s="77"/>
      <c r="J40" s="77"/>
      <c r="K40" s="77"/>
      <c r="L40" s="77"/>
    </row>
    <row r="41" spans="1:12" ht="20.100000000000001" customHeight="1">
      <c r="A41" s="77"/>
      <c r="B41" s="45" t="s">
        <v>155</v>
      </c>
      <c r="C41" s="77"/>
      <c r="D41" s="77"/>
      <c r="E41" s="89">
        <f>E35</f>
        <v>0</v>
      </c>
      <c r="F41" s="77"/>
      <c r="G41" s="102">
        <f>E35</f>
        <v>0</v>
      </c>
      <c r="H41" s="77"/>
      <c r="I41" s="77"/>
      <c r="J41" s="77"/>
      <c r="K41" s="77"/>
      <c r="L41" s="77"/>
    </row>
    <row r="42" spans="1:12" ht="20.100000000000001" customHeight="1">
      <c r="A42" s="77"/>
      <c r="B42" s="45" t="s">
        <v>156</v>
      </c>
      <c r="C42" s="77"/>
      <c r="D42" s="77"/>
      <c r="E42" s="89">
        <f>E40+E41</f>
        <v>0</v>
      </c>
      <c r="F42" s="77"/>
      <c r="G42" s="102">
        <f>E40+E41</f>
        <v>0</v>
      </c>
      <c r="H42" s="77"/>
      <c r="I42" s="77"/>
      <c r="J42" s="20">
        <f>SUM(J11:J20)+SUM(J25:J34)</f>
        <v>0</v>
      </c>
      <c r="K42" s="77"/>
      <c r="L42" s="77"/>
    </row>
    <row r="43" spans="1:12" ht="20.100000000000001" customHeight="1">
      <c r="A43" s="77"/>
      <c r="B43" s="45" t="s">
        <v>157</v>
      </c>
      <c r="C43" s="77"/>
      <c r="D43" s="77"/>
      <c r="E43" s="89">
        <v>500000</v>
      </c>
      <c r="F43" s="77"/>
      <c r="G43" s="102">
        <v>500000</v>
      </c>
      <c r="H43" s="77"/>
      <c r="I43" s="77"/>
      <c r="J43" s="77"/>
      <c r="K43" s="77"/>
      <c r="L43" s="77"/>
    </row>
    <row r="44" spans="1:12" ht="20.100000000000001" customHeight="1">
      <c r="A44" s="77"/>
      <c r="B44" s="47" t="s">
        <v>158</v>
      </c>
      <c r="C44" s="77"/>
      <c r="D44" s="77"/>
      <c r="E44" s="105">
        <f>MIN(ROUNDDOWN(E42,-3),E43)</f>
        <v>0</v>
      </c>
      <c r="F44" s="77"/>
      <c r="G44" s="99"/>
      <c r="H44" s="77"/>
      <c r="I44" s="77"/>
      <c r="J44" s="77"/>
      <c r="K44" s="77"/>
      <c r="L44" s="77"/>
    </row>
    <row r="45" spans="1:12">
      <c r="A45" s="77"/>
      <c r="B45" s="106"/>
      <c r="C45" s="77"/>
      <c r="D45" s="77"/>
      <c r="E45" s="107"/>
      <c r="F45" s="77"/>
      <c r="G45" s="108"/>
      <c r="H45" s="77"/>
      <c r="I45" s="77"/>
      <c r="J45" s="77"/>
      <c r="K45" s="77"/>
      <c r="L45" s="77"/>
    </row>
    <row r="46" spans="1:12">
      <c r="A46" s="77"/>
      <c r="B46" s="106"/>
      <c r="C46" s="77"/>
      <c r="D46" s="77"/>
      <c r="E46" s="107"/>
      <c r="F46" s="77"/>
      <c r="G46" s="108"/>
      <c r="H46" s="77"/>
      <c r="I46" s="77"/>
      <c r="J46" s="77"/>
      <c r="K46" s="77"/>
      <c r="L46" s="77"/>
    </row>
    <row r="47" spans="1:12">
      <c r="A47" s="77"/>
      <c r="B47" s="109"/>
      <c r="C47" s="77"/>
      <c r="D47" s="77"/>
      <c r="E47" s="110"/>
      <c r="F47" s="77"/>
      <c r="G47" s="111"/>
      <c r="H47" s="77"/>
      <c r="I47" s="77"/>
      <c r="J47" s="77"/>
      <c r="K47" s="77"/>
      <c r="L47" s="77"/>
    </row>
    <row r="48" spans="1:12" ht="16.5">
      <c r="A48" s="112"/>
      <c r="J48" s="77"/>
      <c r="K48" s="77"/>
      <c r="L48" s="77"/>
    </row>
    <row r="49" spans="1:12">
      <c r="J49" s="77"/>
      <c r="K49" s="77"/>
      <c r="L49" s="77"/>
    </row>
    <row r="50" spans="1:12">
      <c r="J50" s="77"/>
      <c r="K50" s="77"/>
      <c r="L50" s="77"/>
    </row>
    <row r="51" spans="1:12">
      <c r="J51" s="77"/>
      <c r="K51" s="77"/>
      <c r="L51" s="77"/>
    </row>
    <row r="52" spans="1:12">
      <c r="A52" s="113"/>
      <c r="J52" s="77"/>
      <c r="K52" s="77"/>
      <c r="L52" s="77"/>
    </row>
    <row r="53" spans="1:12">
      <c r="J53" s="77"/>
      <c r="K53" s="77"/>
      <c r="L53" s="77"/>
    </row>
    <row r="54" spans="1:12">
      <c r="J54" s="77"/>
      <c r="K54" s="77"/>
      <c r="L54" s="77"/>
    </row>
  </sheetData>
  <mergeCells count="5">
    <mergeCell ref="A2:E2"/>
    <mergeCell ref="A36:I38"/>
    <mergeCell ref="A9:I9"/>
    <mergeCell ref="A23:E23"/>
    <mergeCell ref="A39:I39"/>
  </mergeCells>
  <phoneticPr fontId="46"/>
  <dataValidations count="3">
    <dataValidation type="list" allowBlank="1" showErrorMessage="1" error="一覧から選択してください。" sqref="A11:A20" xr:uid="{00000000-0002-0000-0A00-000000000000}">
      <formula1>MenuList</formula1>
    </dataValidation>
    <dataValidation type="list" allowBlank="1" showErrorMessage="1" error="一覧から選択してください。" sqref="B7" xr:uid="{00000000-0002-0000-0A00-000001000000}">
      <formula1>ServiceList</formula1>
    </dataValidation>
    <dataValidation type="list" allowBlank="1" showErrorMessage="1" error="一覧から選択してください。" sqref="A25:A34" xr:uid="{00000000-0002-0000-0A00-000002000000}">
      <formula1>VisitTypeList</formula1>
    </dataValidation>
  </dataValidations>
  <pageMargins left="0.35" right="0.35" top="0.45" bottom="0.45" header="0.2" footer="0.2"/>
  <pageSetup paperSize="9" scale="72" fitToHeight="0" orientation="landscape" horizontalDpi="300" verticalDpi="300" r:id="rId1"/>
  <rowBreaks count="1" manualBreakCount="1">
    <brk id="21" max="12"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tabColor rgb="FFA5A5A5"/>
    <pageSetUpPr fitToPage="1"/>
  </sheetPr>
  <dimension ref="A1:M54"/>
  <sheetViews>
    <sheetView showGridLines="0" view="pageBreakPreview" zoomScale="74" zoomScaleNormal="106" workbookViewId="0">
      <selection activeCell="G4" sqref="G4:G7"/>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49" t="s">
        <v>214</v>
      </c>
      <c r="B1" s="49"/>
      <c r="C1" s="49"/>
      <c r="D1" s="49"/>
      <c r="E1" s="49"/>
      <c r="F1" s="49"/>
      <c r="G1" s="49"/>
      <c r="H1" s="49"/>
      <c r="I1" s="49"/>
      <c r="J1" s="49"/>
      <c r="K1" s="49"/>
      <c r="L1" s="49"/>
    </row>
    <row r="2" spans="1:13" ht="31.5" customHeight="1">
      <c r="A2" s="130" t="s">
        <v>215</v>
      </c>
      <c r="B2" s="131"/>
      <c r="C2" s="131"/>
      <c r="D2" s="131"/>
      <c r="E2" s="131"/>
      <c r="F2" s="77"/>
      <c r="G2" s="77"/>
      <c r="H2" s="77"/>
      <c r="I2" s="77"/>
      <c r="J2" s="77"/>
      <c r="K2" s="114" t="s">
        <v>198</v>
      </c>
      <c r="L2" s="115" t="s">
        <v>199</v>
      </c>
      <c r="M2" s="115" t="s">
        <v>200</v>
      </c>
    </row>
    <row r="3" spans="1:13">
      <c r="A3" s="77"/>
      <c r="B3" s="77"/>
      <c r="C3" s="77"/>
      <c r="D3" s="77"/>
      <c r="E3" s="77"/>
      <c r="F3" s="77"/>
      <c r="G3" s="77"/>
      <c r="H3" s="77"/>
      <c r="I3" s="77"/>
      <c r="J3" s="77"/>
      <c r="K3" s="20" t="s">
        <v>79</v>
      </c>
      <c r="L3" s="20">
        <f>B4</f>
        <v>0</v>
      </c>
    </row>
    <row r="4" spans="1:13" ht="28.9" customHeight="1">
      <c r="A4" s="50" t="s">
        <v>79</v>
      </c>
      <c r="B4" s="86"/>
      <c r="F4" s="77"/>
      <c r="G4" s="77"/>
      <c r="H4" s="77"/>
      <c r="I4" s="77"/>
      <c r="J4" s="77"/>
      <c r="K4" s="20" t="s">
        <v>71</v>
      </c>
      <c r="L4" s="20">
        <f t="shared" ref="L4:L9" si="0">SUMIF($A$11:$A$20,K4,$F$11:$F$20)</f>
        <v>0</v>
      </c>
      <c r="M4">
        <f t="shared" ref="M4:M9" si="1">SUMIF($A$11:$A$20,K4,$H$11:$H$20)</f>
        <v>0</v>
      </c>
    </row>
    <row r="5" spans="1:13" ht="28.9" customHeight="1">
      <c r="A5" s="50" t="s">
        <v>129</v>
      </c>
      <c r="B5" s="87"/>
      <c r="F5" s="77"/>
      <c r="G5" s="77"/>
      <c r="H5" s="77"/>
      <c r="I5" s="77"/>
      <c r="J5" s="77"/>
      <c r="K5" s="20" t="s">
        <v>72</v>
      </c>
      <c r="L5" s="20">
        <f t="shared" si="0"/>
        <v>0</v>
      </c>
      <c r="M5">
        <f t="shared" si="1"/>
        <v>0</v>
      </c>
    </row>
    <row r="6" spans="1:13" ht="25.5" customHeight="1">
      <c r="A6" s="50" t="s">
        <v>201</v>
      </c>
      <c r="B6" s="87"/>
      <c r="F6" s="77"/>
      <c r="G6" s="77"/>
      <c r="H6" s="77"/>
      <c r="I6" s="77"/>
      <c r="J6" s="77"/>
      <c r="K6" s="20" t="s">
        <v>73</v>
      </c>
      <c r="L6" s="20">
        <f t="shared" si="0"/>
        <v>0</v>
      </c>
      <c r="M6">
        <f t="shared" si="1"/>
        <v>0</v>
      </c>
    </row>
    <row r="7" spans="1:13" ht="33" customHeight="1">
      <c r="A7" s="50" t="s">
        <v>80</v>
      </c>
      <c r="B7" s="86"/>
      <c r="F7" s="77"/>
      <c r="G7" s="77"/>
      <c r="H7" s="77"/>
      <c r="I7" s="77"/>
      <c r="J7" s="77"/>
      <c r="K7" s="20" t="s">
        <v>75</v>
      </c>
      <c r="L7" s="20">
        <f t="shared" si="0"/>
        <v>0</v>
      </c>
      <c r="M7">
        <f t="shared" si="1"/>
        <v>0</v>
      </c>
    </row>
    <row r="8" spans="1:13" ht="25.5" customHeight="1" thickBot="1">
      <c r="A8" s="77"/>
      <c r="B8" s="77"/>
      <c r="C8" s="77"/>
      <c r="D8" s="77"/>
      <c r="E8" s="77"/>
      <c r="F8" s="77"/>
      <c r="G8" s="77"/>
      <c r="H8" s="77"/>
      <c r="I8" s="77"/>
      <c r="J8" s="77"/>
      <c r="K8" s="20" t="s">
        <v>76</v>
      </c>
      <c r="L8" s="20">
        <f t="shared" si="0"/>
        <v>0</v>
      </c>
      <c r="M8">
        <f t="shared" si="1"/>
        <v>0</v>
      </c>
    </row>
    <row r="9" spans="1:13" ht="22.5" customHeight="1">
      <c r="A9" s="133" t="s">
        <v>130</v>
      </c>
      <c r="B9" s="134"/>
      <c r="C9" s="134"/>
      <c r="D9" s="134"/>
      <c r="E9" s="134"/>
      <c r="F9" s="134"/>
      <c r="G9" s="134"/>
      <c r="H9" s="134"/>
      <c r="I9" s="134"/>
      <c r="J9" s="77"/>
      <c r="K9" s="20" t="s">
        <v>77</v>
      </c>
      <c r="L9" s="20">
        <f t="shared" si="0"/>
        <v>0</v>
      </c>
      <c r="M9">
        <f t="shared" si="1"/>
        <v>0</v>
      </c>
    </row>
    <row r="10" spans="1:13" ht="56.25" customHeight="1">
      <c r="A10" s="70" t="s">
        <v>131</v>
      </c>
      <c r="B10" s="70" t="s">
        <v>132</v>
      </c>
      <c r="C10" s="70" t="s">
        <v>133</v>
      </c>
      <c r="D10" s="70" t="s">
        <v>134</v>
      </c>
      <c r="E10" s="70" t="s">
        <v>135</v>
      </c>
      <c r="F10" s="70" t="s">
        <v>136</v>
      </c>
      <c r="G10" s="70" t="s">
        <v>137</v>
      </c>
      <c r="H10" s="70" t="s">
        <v>203</v>
      </c>
      <c r="I10" s="70" t="s">
        <v>139</v>
      </c>
      <c r="J10" s="20" t="s">
        <v>140</v>
      </c>
      <c r="K10" s="20" t="s">
        <v>204</v>
      </c>
      <c r="L10" s="20">
        <f>D35</f>
        <v>0</v>
      </c>
      <c r="M10">
        <f>E35</f>
        <v>0</v>
      </c>
    </row>
    <row r="11" spans="1:13" ht="42" customHeight="1">
      <c r="A11" s="83"/>
      <c r="B11" s="83"/>
      <c r="C11" s="83"/>
      <c r="D11" s="103"/>
      <c r="E11" s="103"/>
      <c r="F11" s="92"/>
      <c r="G11" s="116">
        <f t="shared" ref="G11:G20" si="2">J11</f>
        <v>0</v>
      </c>
      <c r="H11" s="91">
        <f t="shared" ref="H11:H20" si="3">IF(J11=0,0,IF($J$42&lt;=500000,J11,J11/$J$42*500000))</f>
        <v>0</v>
      </c>
      <c r="I11" s="117"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0">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0" t="s">
        <v>205</v>
      </c>
      <c r="L11" s="20">
        <f>E44</f>
        <v>0</v>
      </c>
    </row>
    <row r="12" spans="1:13" ht="42" customHeight="1">
      <c r="A12" s="83"/>
      <c r="B12" s="83"/>
      <c r="C12" s="83"/>
      <c r="D12" s="103"/>
      <c r="E12" s="103"/>
      <c r="F12" s="92"/>
      <c r="G12" s="116">
        <f t="shared" si="2"/>
        <v>0</v>
      </c>
      <c r="H12" s="91">
        <f t="shared" si="3"/>
        <v>0</v>
      </c>
      <c r="I12" s="117"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0">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77"/>
      <c r="L12" s="77"/>
    </row>
    <row r="13" spans="1:13" ht="42" customHeight="1">
      <c r="A13" s="83"/>
      <c r="B13" s="83"/>
      <c r="C13" s="83"/>
      <c r="D13" s="103"/>
      <c r="E13" s="103"/>
      <c r="F13" s="92"/>
      <c r="G13" s="116">
        <f t="shared" si="2"/>
        <v>0</v>
      </c>
      <c r="H13" s="91">
        <f t="shared" si="3"/>
        <v>0</v>
      </c>
      <c r="I13" s="117"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0">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77"/>
      <c r="L13" s="77"/>
    </row>
    <row r="14" spans="1:13" ht="42" customHeight="1">
      <c r="A14" s="83"/>
      <c r="B14" s="83"/>
      <c r="C14" s="83"/>
      <c r="D14" s="103"/>
      <c r="E14" s="103"/>
      <c r="F14" s="92"/>
      <c r="G14" s="116">
        <f t="shared" si="2"/>
        <v>0</v>
      </c>
      <c r="H14" s="91">
        <f t="shared" si="3"/>
        <v>0</v>
      </c>
      <c r="I14" s="117"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0">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77"/>
      <c r="L14" s="77"/>
    </row>
    <row r="15" spans="1:13" ht="42" customHeight="1">
      <c r="A15" s="83"/>
      <c r="B15" s="83"/>
      <c r="C15" s="83"/>
      <c r="D15" s="103"/>
      <c r="E15" s="103"/>
      <c r="F15" s="92"/>
      <c r="G15" s="116">
        <f t="shared" si="2"/>
        <v>0</v>
      </c>
      <c r="H15" s="91">
        <f t="shared" si="3"/>
        <v>0</v>
      </c>
      <c r="I15" s="117"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0">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77"/>
      <c r="L15" s="77"/>
    </row>
    <row r="16" spans="1:13" ht="42" customHeight="1">
      <c r="A16" s="83"/>
      <c r="B16" s="83"/>
      <c r="C16" s="83"/>
      <c r="D16" s="103"/>
      <c r="E16" s="103"/>
      <c r="F16" s="92"/>
      <c r="G16" s="116">
        <f t="shared" si="2"/>
        <v>0</v>
      </c>
      <c r="H16" s="91">
        <f t="shared" si="3"/>
        <v>0</v>
      </c>
      <c r="I16" s="117"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0">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77"/>
      <c r="L16" s="77"/>
    </row>
    <row r="17" spans="1:12" ht="42" customHeight="1">
      <c r="A17" s="83"/>
      <c r="B17" s="83"/>
      <c r="C17" s="83"/>
      <c r="D17" s="103"/>
      <c r="E17" s="103"/>
      <c r="F17" s="92"/>
      <c r="G17" s="116">
        <f t="shared" si="2"/>
        <v>0</v>
      </c>
      <c r="H17" s="91">
        <f t="shared" si="3"/>
        <v>0</v>
      </c>
      <c r="I17" s="117"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0">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77"/>
      <c r="L17" s="77"/>
    </row>
    <row r="18" spans="1:12" ht="42" customHeight="1">
      <c r="A18" s="83"/>
      <c r="B18" s="83"/>
      <c r="C18" s="83"/>
      <c r="D18" s="103"/>
      <c r="E18" s="103"/>
      <c r="F18" s="92"/>
      <c r="G18" s="116">
        <f t="shared" si="2"/>
        <v>0</v>
      </c>
      <c r="H18" s="91">
        <f t="shared" si="3"/>
        <v>0</v>
      </c>
      <c r="I18" s="117"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0">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77"/>
      <c r="L18" s="77"/>
    </row>
    <row r="19" spans="1:12" ht="42" customHeight="1">
      <c r="A19" s="83"/>
      <c r="B19" s="83"/>
      <c r="C19" s="83"/>
      <c r="D19" s="103"/>
      <c r="E19" s="103"/>
      <c r="F19" s="92"/>
      <c r="G19" s="116">
        <f t="shared" si="2"/>
        <v>0</v>
      </c>
      <c r="H19" s="91">
        <f t="shared" si="3"/>
        <v>0</v>
      </c>
      <c r="I19" s="117"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0">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77"/>
      <c r="L19" s="77"/>
    </row>
    <row r="20" spans="1:12" ht="42" customHeight="1">
      <c r="A20" s="83"/>
      <c r="B20" s="83"/>
      <c r="C20" s="83"/>
      <c r="D20" s="103"/>
      <c r="E20" s="103"/>
      <c r="F20" s="92"/>
      <c r="G20" s="116">
        <f t="shared" si="2"/>
        <v>0</v>
      </c>
      <c r="H20" s="91">
        <f t="shared" si="3"/>
        <v>0</v>
      </c>
      <c r="I20" s="117"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0">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77"/>
      <c r="L20" s="77"/>
    </row>
    <row r="21" spans="1:12" ht="27" customHeight="1">
      <c r="A21" s="68"/>
      <c r="B21" s="67" t="s">
        <v>142</v>
      </c>
      <c r="C21" s="68"/>
      <c r="D21" s="68"/>
      <c r="E21" s="68"/>
      <c r="F21" s="97">
        <f>SUM(F11:F20)</f>
        <v>0</v>
      </c>
      <c r="G21" s="97">
        <f>SUM(G11:G20)</f>
        <v>0</v>
      </c>
      <c r="H21" s="97">
        <f>SUM(H11:H20)</f>
        <v>0</v>
      </c>
      <c r="I21" s="69" t="str">
        <f>IF(COUNTIF(I11:I20,"*要修正*")&gt;0,"基準額超過あり","○")</f>
        <v>○</v>
      </c>
      <c r="J21" s="77"/>
      <c r="K21" s="77"/>
      <c r="L21" s="77"/>
    </row>
    <row r="22" spans="1:12" ht="40.15" customHeight="1" thickBot="1">
      <c r="A22" s="77"/>
      <c r="B22" s="77"/>
      <c r="C22" s="77"/>
      <c r="D22" s="77"/>
      <c r="E22" s="77"/>
      <c r="F22" s="77"/>
      <c r="G22" s="77"/>
      <c r="H22" s="77"/>
      <c r="I22" s="77"/>
      <c r="J22" s="77"/>
      <c r="K22" s="77"/>
      <c r="L22" s="77"/>
    </row>
    <row r="23" spans="1:12" ht="22.5" customHeight="1" thickBot="1">
      <c r="A23" s="135" t="s">
        <v>144</v>
      </c>
      <c r="B23" s="136"/>
      <c r="C23" s="136"/>
      <c r="D23" s="136"/>
      <c r="E23" s="137"/>
      <c r="I23" s="81"/>
      <c r="J23" s="77"/>
      <c r="K23" s="77"/>
      <c r="L23" s="77"/>
    </row>
    <row r="24" spans="1:12" ht="51" customHeight="1">
      <c r="A24" s="51" t="s">
        <v>145</v>
      </c>
      <c r="B24" s="51" t="s">
        <v>146</v>
      </c>
      <c r="C24" s="51" t="s">
        <v>147</v>
      </c>
      <c r="D24" s="51" t="s">
        <v>148</v>
      </c>
      <c r="E24" s="51" t="s">
        <v>149</v>
      </c>
      <c r="F24" s="44"/>
      <c r="G24" s="44"/>
      <c r="H24" s="77"/>
      <c r="I24" s="44"/>
      <c r="J24" s="77"/>
      <c r="K24" s="77"/>
      <c r="L24" s="77"/>
    </row>
    <row r="25" spans="1:12" ht="54" customHeight="1">
      <c r="A25" s="83"/>
      <c r="B25" s="104"/>
      <c r="C25" s="83"/>
      <c r="D25" s="89">
        <f t="shared" ref="D25:D34" si="4">IF(A25="",0,IF(LEFT(A25,1)="①",4000,IF(LEFT(A25,1)="②",2500,IF(LEFT(A25,1)="③",5000,IF(LEFT(A25,1)="④",3500,0))))*B25)</f>
        <v>0</v>
      </c>
      <c r="E25" s="89">
        <f t="shared" ref="E25:E34" si="5">IF(D25=0,0,IF($J$42&lt;=500000,D25,D25/$J$42*500000))</f>
        <v>0</v>
      </c>
      <c r="F25" s="99"/>
      <c r="G25" s="100"/>
      <c r="H25" s="77"/>
      <c r="I25" s="45"/>
      <c r="J25" s="101">
        <f t="shared" ref="J25:J34" si="6">D25</f>
        <v>0</v>
      </c>
      <c r="K25" s="77"/>
      <c r="L25" s="77"/>
    </row>
    <row r="26" spans="1:12" ht="37.5" customHeight="1">
      <c r="A26" s="83"/>
      <c r="B26" s="104"/>
      <c r="C26" s="83"/>
      <c r="D26" s="89">
        <f t="shared" si="4"/>
        <v>0</v>
      </c>
      <c r="E26" s="89">
        <f t="shared" si="5"/>
        <v>0</v>
      </c>
      <c r="F26" s="99"/>
      <c r="G26" s="100"/>
      <c r="H26" s="77"/>
      <c r="I26" s="45"/>
      <c r="J26" s="101">
        <f t="shared" si="6"/>
        <v>0</v>
      </c>
      <c r="K26" s="77"/>
      <c r="L26" s="77"/>
    </row>
    <row r="27" spans="1:12" ht="37.5" customHeight="1">
      <c r="A27" s="83"/>
      <c r="B27" s="104"/>
      <c r="C27" s="83"/>
      <c r="D27" s="89">
        <f t="shared" si="4"/>
        <v>0</v>
      </c>
      <c r="E27" s="89">
        <f t="shared" si="5"/>
        <v>0</v>
      </c>
      <c r="F27" s="99"/>
      <c r="G27" s="100"/>
      <c r="H27" s="77"/>
      <c r="I27" s="45"/>
      <c r="J27" s="101">
        <f t="shared" si="6"/>
        <v>0</v>
      </c>
      <c r="K27" s="77"/>
      <c r="L27" s="77"/>
    </row>
    <row r="28" spans="1:12" ht="37.5" customHeight="1">
      <c r="A28" s="83"/>
      <c r="B28" s="104"/>
      <c r="C28" s="83"/>
      <c r="D28" s="89">
        <f t="shared" si="4"/>
        <v>0</v>
      </c>
      <c r="E28" s="89">
        <f t="shared" si="5"/>
        <v>0</v>
      </c>
      <c r="F28" s="99"/>
      <c r="G28" s="100"/>
      <c r="H28" s="77"/>
      <c r="I28" s="45"/>
      <c r="J28" s="101">
        <f t="shared" si="6"/>
        <v>0</v>
      </c>
      <c r="K28" s="77"/>
      <c r="L28" s="77"/>
    </row>
    <row r="29" spans="1:12" ht="37.5" customHeight="1">
      <c r="A29" s="83"/>
      <c r="B29" s="104"/>
      <c r="C29" s="83"/>
      <c r="D29" s="89">
        <f t="shared" si="4"/>
        <v>0</v>
      </c>
      <c r="E29" s="89">
        <f t="shared" si="5"/>
        <v>0</v>
      </c>
      <c r="F29" s="99"/>
      <c r="G29" s="100"/>
      <c r="H29" s="77"/>
      <c r="I29" s="45"/>
      <c r="J29" s="101">
        <f t="shared" si="6"/>
        <v>0</v>
      </c>
      <c r="K29" s="77"/>
      <c r="L29" s="77"/>
    </row>
    <row r="30" spans="1:12" ht="37.5" customHeight="1">
      <c r="A30" s="83"/>
      <c r="B30" s="104"/>
      <c r="C30" s="83"/>
      <c r="D30" s="89">
        <f t="shared" si="4"/>
        <v>0</v>
      </c>
      <c r="E30" s="89">
        <f t="shared" si="5"/>
        <v>0</v>
      </c>
      <c r="F30" s="99"/>
      <c r="G30" s="100"/>
      <c r="H30" s="77"/>
      <c r="I30" s="45"/>
      <c r="J30" s="101">
        <f t="shared" si="6"/>
        <v>0</v>
      </c>
      <c r="K30" s="77"/>
      <c r="L30" s="77"/>
    </row>
    <row r="31" spans="1:12" ht="37.5" customHeight="1">
      <c r="A31" s="83"/>
      <c r="B31" s="104"/>
      <c r="C31" s="83"/>
      <c r="D31" s="89">
        <f t="shared" si="4"/>
        <v>0</v>
      </c>
      <c r="E31" s="89">
        <f t="shared" si="5"/>
        <v>0</v>
      </c>
      <c r="F31" s="99"/>
      <c r="G31" s="100"/>
      <c r="H31" s="77"/>
      <c r="I31" s="45"/>
      <c r="J31" s="101">
        <f t="shared" si="6"/>
        <v>0</v>
      </c>
      <c r="K31" s="77"/>
      <c r="L31" s="77"/>
    </row>
    <row r="32" spans="1:12" ht="37.5" customHeight="1">
      <c r="A32" s="83"/>
      <c r="B32" s="104"/>
      <c r="C32" s="83"/>
      <c r="D32" s="89">
        <f t="shared" si="4"/>
        <v>0</v>
      </c>
      <c r="E32" s="89">
        <f t="shared" si="5"/>
        <v>0</v>
      </c>
      <c r="F32" s="99"/>
      <c r="G32" s="100"/>
      <c r="H32" s="77"/>
      <c r="I32" s="45"/>
      <c r="J32" s="101">
        <f t="shared" si="6"/>
        <v>0</v>
      </c>
      <c r="K32" s="77"/>
      <c r="L32" s="77"/>
    </row>
    <row r="33" spans="1:12" ht="37.5" customHeight="1">
      <c r="A33" s="83"/>
      <c r="B33" s="104"/>
      <c r="C33" s="83"/>
      <c r="D33" s="89">
        <f t="shared" si="4"/>
        <v>0</v>
      </c>
      <c r="E33" s="89">
        <f t="shared" si="5"/>
        <v>0</v>
      </c>
      <c r="F33" s="99"/>
      <c r="G33" s="100"/>
      <c r="H33" s="77"/>
      <c r="I33" s="45"/>
      <c r="J33" s="101">
        <f t="shared" si="6"/>
        <v>0</v>
      </c>
      <c r="K33" s="77"/>
      <c r="L33" s="77"/>
    </row>
    <row r="34" spans="1:12" ht="37.5" customHeight="1">
      <c r="A34" s="83"/>
      <c r="B34" s="104"/>
      <c r="C34" s="83"/>
      <c r="D34" s="89">
        <f t="shared" si="4"/>
        <v>0</v>
      </c>
      <c r="E34" s="89">
        <f t="shared" si="5"/>
        <v>0</v>
      </c>
      <c r="F34" s="99"/>
      <c r="G34" s="100"/>
      <c r="H34" s="77"/>
      <c r="I34" s="45"/>
      <c r="J34" s="101">
        <f t="shared" si="6"/>
        <v>0</v>
      </c>
      <c r="K34" s="77"/>
      <c r="L34" s="77"/>
    </row>
    <row r="35" spans="1:12">
      <c r="A35" s="68"/>
      <c r="B35" s="68"/>
      <c r="C35" s="67" t="s">
        <v>142</v>
      </c>
      <c r="D35" s="97">
        <f>SUM(D25:D34)</f>
        <v>0</v>
      </c>
      <c r="E35" s="97">
        <f>SUM(E25:E34)</f>
        <v>0</v>
      </c>
      <c r="F35" s="99"/>
      <c r="G35" s="99"/>
      <c r="H35" s="77"/>
      <c r="I35" s="46"/>
      <c r="J35" s="77"/>
      <c r="K35" s="77"/>
      <c r="L35" s="77"/>
    </row>
    <row r="36" spans="1:12" ht="48.4" customHeight="1">
      <c r="A36" s="132" t="s">
        <v>152</v>
      </c>
      <c r="B36" s="131"/>
      <c r="C36" s="131"/>
      <c r="D36" s="131"/>
      <c r="E36" s="131"/>
      <c r="F36" s="131"/>
      <c r="G36" s="131"/>
      <c r="H36" s="131"/>
      <c r="I36" s="131"/>
      <c r="J36" s="77"/>
      <c r="K36" s="77"/>
      <c r="L36" s="77"/>
    </row>
    <row r="37" spans="1:12">
      <c r="A37" s="131"/>
      <c r="B37" s="131"/>
      <c r="C37" s="131"/>
      <c r="D37" s="131"/>
      <c r="E37" s="131"/>
      <c r="F37" s="131"/>
      <c r="G37" s="131"/>
      <c r="H37" s="131"/>
      <c r="I37" s="131"/>
      <c r="J37" s="77"/>
      <c r="K37" s="77"/>
      <c r="L37" s="77"/>
    </row>
    <row r="38" spans="1:12" ht="14.65" customHeight="1" thickBot="1">
      <c r="A38" s="131"/>
      <c r="B38" s="131"/>
      <c r="C38" s="131"/>
      <c r="D38" s="131"/>
      <c r="E38" s="131"/>
      <c r="F38" s="131"/>
      <c r="G38" s="131"/>
      <c r="H38" s="131"/>
      <c r="I38" s="131"/>
      <c r="J38" s="77"/>
      <c r="K38" s="77"/>
      <c r="L38" s="77"/>
    </row>
    <row r="39" spans="1:12" ht="22.5" customHeight="1" thickBot="1">
      <c r="A39" s="138" t="s">
        <v>153</v>
      </c>
      <c r="B39" s="134"/>
      <c r="C39" s="134"/>
      <c r="D39" s="134"/>
      <c r="E39" s="134"/>
      <c r="F39" s="134"/>
      <c r="G39" s="134"/>
      <c r="H39" s="134"/>
      <c r="I39" s="134"/>
      <c r="J39" s="77"/>
      <c r="K39" s="77"/>
      <c r="L39" s="77"/>
    </row>
    <row r="40" spans="1:12" ht="20.100000000000001" customHeight="1">
      <c r="A40" s="77"/>
      <c r="B40" s="45" t="s">
        <v>154</v>
      </c>
      <c r="C40" s="77"/>
      <c r="D40" s="77"/>
      <c r="E40" s="89">
        <f>H21</f>
        <v>0</v>
      </c>
      <c r="F40" s="77"/>
      <c r="G40" s="102">
        <f>E21</f>
        <v>0</v>
      </c>
      <c r="H40" s="77"/>
      <c r="I40" s="77"/>
      <c r="J40" s="77"/>
      <c r="K40" s="77"/>
      <c r="L40" s="77"/>
    </row>
    <row r="41" spans="1:12" ht="20.100000000000001" customHeight="1">
      <c r="A41" s="77"/>
      <c r="B41" s="45" t="s">
        <v>155</v>
      </c>
      <c r="C41" s="77"/>
      <c r="D41" s="77"/>
      <c r="E41" s="89">
        <f>E35</f>
        <v>0</v>
      </c>
      <c r="F41" s="77"/>
      <c r="G41" s="102">
        <f>E35</f>
        <v>0</v>
      </c>
      <c r="H41" s="77"/>
      <c r="I41" s="77"/>
      <c r="J41" s="77"/>
      <c r="K41" s="77"/>
      <c r="L41" s="77"/>
    </row>
    <row r="42" spans="1:12" ht="20.100000000000001" customHeight="1">
      <c r="A42" s="77"/>
      <c r="B42" s="45" t="s">
        <v>156</v>
      </c>
      <c r="C42" s="77"/>
      <c r="D42" s="77"/>
      <c r="E42" s="89">
        <f>E40+E41</f>
        <v>0</v>
      </c>
      <c r="F42" s="77"/>
      <c r="G42" s="102">
        <f>E40+E41</f>
        <v>0</v>
      </c>
      <c r="H42" s="77"/>
      <c r="I42" s="77"/>
      <c r="J42" s="20">
        <f>SUM(J11:J20)+SUM(J25:J34)</f>
        <v>0</v>
      </c>
      <c r="K42" s="77"/>
      <c r="L42" s="77"/>
    </row>
    <row r="43" spans="1:12" ht="20.100000000000001" customHeight="1">
      <c r="A43" s="77"/>
      <c r="B43" s="45" t="s">
        <v>157</v>
      </c>
      <c r="C43" s="77"/>
      <c r="D43" s="77"/>
      <c r="E43" s="89">
        <v>500000</v>
      </c>
      <c r="F43" s="77"/>
      <c r="G43" s="102">
        <v>500000</v>
      </c>
      <c r="H43" s="77"/>
      <c r="I43" s="77"/>
      <c r="J43" s="77"/>
      <c r="K43" s="77"/>
      <c r="L43" s="77"/>
    </row>
    <row r="44" spans="1:12" ht="20.100000000000001" customHeight="1">
      <c r="A44" s="77"/>
      <c r="B44" s="47" t="s">
        <v>158</v>
      </c>
      <c r="C44" s="77"/>
      <c r="D44" s="77"/>
      <c r="E44" s="105">
        <f>MIN(ROUNDDOWN(E42,-3),E43)</f>
        <v>0</v>
      </c>
      <c r="F44" s="77"/>
      <c r="G44" s="99"/>
      <c r="H44" s="77"/>
      <c r="I44" s="77"/>
      <c r="J44" s="77"/>
      <c r="K44" s="77"/>
      <c r="L44" s="77"/>
    </row>
    <row r="45" spans="1:12">
      <c r="A45" s="77"/>
      <c r="B45" s="106"/>
      <c r="C45" s="77"/>
      <c r="D45" s="77"/>
      <c r="E45" s="107"/>
      <c r="F45" s="77"/>
      <c r="G45" s="108"/>
      <c r="H45" s="77"/>
      <c r="I45" s="77"/>
      <c r="J45" s="77"/>
      <c r="K45" s="77"/>
      <c r="L45" s="77"/>
    </row>
    <row r="46" spans="1:12">
      <c r="A46" s="77"/>
      <c r="B46" s="106"/>
      <c r="C46" s="77"/>
      <c r="D46" s="77"/>
      <c r="E46" s="107"/>
      <c r="F46" s="77"/>
      <c r="G46" s="108"/>
      <c r="H46" s="77"/>
      <c r="I46" s="77"/>
      <c r="J46" s="77"/>
      <c r="K46" s="77"/>
      <c r="L46" s="77"/>
    </row>
    <row r="47" spans="1:12">
      <c r="A47" s="77"/>
      <c r="B47" s="109"/>
      <c r="C47" s="77"/>
      <c r="D47" s="77"/>
      <c r="E47" s="110"/>
      <c r="F47" s="77"/>
      <c r="G47" s="111"/>
      <c r="H47" s="77"/>
      <c r="I47" s="77"/>
      <c r="J47" s="77"/>
      <c r="K47" s="77"/>
      <c r="L47" s="77"/>
    </row>
    <row r="48" spans="1:12" ht="16.5">
      <c r="A48" s="112"/>
      <c r="J48" s="77"/>
      <c r="K48" s="77"/>
      <c r="L48" s="77"/>
    </row>
    <row r="49" spans="1:12">
      <c r="J49" s="77"/>
      <c r="K49" s="77"/>
      <c r="L49" s="77"/>
    </row>
    <row r="50" spans="1:12">
      <c r="J50" s="77"/>
      <c r="K50" s="77"/>
      <c r="L50" s="77"/>
    </row>
    <row r="51" spans="1:12">
      <c r="J51" s="77"/>
      <c r="K51" s="77"/>
      <c r="L51" s="77"/>
    </row>
    <row r="52" spans="1:12">
      <c r="A52" s="113"/>
      <c r="J52" s="77"/>
      <c r="K52" s="77"/>
      <c r="L52" s="77"/>
    </row>
    <row r="53" spans="1:12">
      <c r="J53" s="77"/>
      <c r="K53" s="77"/>
      <c r="L53" s="77"/>
    </row>
    <row r="54" spans="1:12">
      <c r="J54" s="77"/>
      <c r="K54" s="77"/>
      <c r="L54" s="77"/>
    </row>
  </sheetData>
  <mergeCells count="5">
    <mergeCell ref="A2:E2"/>
    <mergeCell ref="A36:I38"/>
    <mergeCell ref="A9:I9"/>
    <mergeCell ref="A23:E23"/>
    <mergeCell ref="A39:I39"/>
  </mergeCells>
  <phoneticPr fontId="46"/>
  <dataValidations count="3">
    <dataValidation type="list" allowBlank="1" showErrorMessage="1" error="一覧から選択してください。" sqref="A11:A20" xr:uid="{00000000-0002-0000-0B00-000000000000}">
      <formula1>MenuList</formula1>
    </dataValidation>
    <dataValidation type="list" allowBlank="1" showErrorMessage="1" error="一覧から選択してください。" sqref="B7" xr:uid="{00000000-0002-0000-0B00-000001000000}">
      <formula1>ServiceList</formula1>
    </dataValidation>
    <dataValidation type="list" allowBlank="1" showErrorMessage="1" error="一覧から選択してください。" sqref="A25:A34" xr:uid="{00000000-0002-0000-0B00-000002000000}">
      <formula1>VisitTypeList</formula1>
    </dataValidation>
  </dataValidations>
  <pageMargins left="0.35" right="0.35" top="0.45" bottom="0.45" header="0.2" footer="0.2"/>
  <pageSetup paperSize="9" scale="72" fitToHeight="0" orientation="landscape" horizontalDpi="300" verticalDpi="300"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tabColor rgb="FFA5A5A5"/>
    <pageSetUpPr fitToPage="1"/>
  </sheetPr>
  <dimension ref="A1:M54"/>
  <sheetViews>
    <sheetView showGridLines="0" view="pageBreakPreview" zoomScale="74" zoomScaleNormal="106" workbookViewId="0">
      <selection activeCell="G3" sqref="G3:G7"/>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49" t="s">
        <v>216</v>
      </c>
      <c r="B1" s="49"/>
      <c r="C1" s="49"/>
      <c r="D1" s="49"/>
      <c r="E1" s="49"/>
      <c r="F1" s="49"/>
      <c r="G1" s="49"/>
      <c r="H1" s="49"/>
      <c r="I1" s="49"/>
      <c r="J1" s="49"/>
      <c r="K1" s="49"/>
      <c r="L1" s="49"/>
    </row>
    <row r="2" spans="1:13" ht="31.5" customHeight="1">
      <c r="A2" s="130" t="s">
        <v>217</v>
      </c>
      <c r="B2" s="131"/>
      <c r="C2" s="131"/>
      <c r="D2" s="131"/>
      <c r="E2" s="131"/>
      <c r="F2" s="77"/>
      <c r="G2" s="77"/>
      <c r="H2" s="77"/>
      <c r="I2" s="77"/>
      <c r="J2" s="77"/>
      <c r="K2" s="114" t="s">
        <v>198</v>
      </c>
      <c r="L2" s="115" t="s">
        <v>199</v>
      </c>
      <c r="M2" s="115" t="s">
        <v>200</v>
      </c>
    </row>
    <row r="3" spans="1:13">
      <c r="A3" s="77"/>
      <c r="B3" s="77"/>
      <c r="C3" s="77"/>
      <c r="D3" s="77"/>
      <c r="E3" s="77"/>
      <c r="F3" s="77"/>
      <c r="G3" s="77"/>
      <c r="H3" s="77"/>
      <c r="I3" s="77"/>
      <c r="J3" s="77"/>
      <c r="K3" s="20" t="s">
        <v>79</v>
      </c>
      <c r="L3" s="20">
        <f>B4</f>
        <v>0</v>
      </c>
    </row>
    <row r="4" spans="1:13" ht="28.9" customHeight="1">
      <c r="A4" s="50" t="s">
        <v>79</v>
      </c>
      <c r="B4" s="86"/>
      <c r="F4" s="77"/>
      <c r="G4" s="77"/>
      <c r="H4" s="77"/>
      <c r="I4" s="77"/>
      <c r="J4" s="77"/>
      <c r="K4" s="20" t="s">
        <v>71</v>
      </c>
      <c r="L4" s="20">
        <f t="shared" ref="L4:L9" si="0">SUMIF($A$11:$A$20,K4,$F$11:$F$20)</f>
        <v>0</v>
      </c>
      <c r="M4">
        <f t="shared" ref="M4:M9" si="1">SUMIF($A$11:$A$20,K4,$H$11:$H$20)</f>
        <v>0</v>
      </c>
    </row>
    <row r="5" spans="1:13" ht="28.9" customHeight="1">
      <c r="A5" s="50" t="s">
        <v>129</v>
      </c>
      <c r="B5" s="87"/>
      <c r="F5" s="77"/>
      <c r="G5" s="77"/>
      <c r="H5" s="77"/>
      <c r="I5" s="77"/>
      <c r="J5" s="77"/>
      <c r="K5" s="20" t="s">
        <v>72</v>
      </c>
      <c r="L5" s="20">
        <f t="shared" si="0"/>
        <v>0</v>
      </c>
      <c r="M5">
        <f t="shared" si="1"/>
        <v>0</v>
      </c>
    </row>
    <row r="6" spans="1:13" ht="25.5" customHeight="1">
      <c r="A6" s="50" t="s">
        <v>201</v>
      </c>
      <c r="B6" s="87"/>
      <c r="F6" s="77"/>
      <c r="G6" s="77"/>
      <c r="H6" s="77"/>
      <c r="I6" s="77"/>
      <c r="J6" s="77"/>
      <c r="K6" s="20" t="s">
        <v>73</v>
      </c>
      <c r="L6" s="20">
        <f t="shared" si="0"/>
        <v>0</v>
      </c>
      <c r="M6">
        <f t="shared" si="1"/>
        <v>0</v>
      </c>
    </row>
    <row r="7" spans="1:13" ht="33" customHeight="1">
      <c r="A7" s="50" t="s">
        <v>80</v>
      </c>
      <c r="B7" s="86"/>
      <c r="F7" s="77"/>
      <c r="G7" s="77"/>
      <c r="H7" s="77"/>
      <c r="I7" s="77"/>
      <c r="J7" s="77"/>
      <c r="K7" s="20" t="s">
        <v>75</v>
      </c>
      <c r="L7" s="20">
        <f t="shared" si="0"/>
        <v>0</v>
      </c>
      <c r="M7">
        <f t="shared" si="1"/>
        <v>0</v>
      </c>
    </row>
    <row r="8" spans="1:13" ht="25.5" customHeight="1" thickBot="1">
      <c r="A8" s="77"/>
      <c r="B8" s="77"/>
      <c r="C8" s="77"/>
      <c r="D8" s="77"/>
      <c r="E8" s="77"/>
      <c r="F8" s="77"/>
      <c r="G8" s="77"/>
      <c r="H8" s="77"/>
      <c r="I8" s="77"/>
      <c r="J8" s="77"/>
      <c r="K8" s="20" t="s">
        <v>76</v>
      </c>
      <c r="L8" s="20">
        <f t="shared" si="0"/>
        <v>0</v>
      </c>
      <c r="M8">
        <f t="shared" si="1"/>
        <v>0</v>
      </c>
    </row>
    <row r="9" spans="1:13" ht="22.5" customHeight="1">
      <c r="A9" s="133" t="s">
        <v>130</v>
      </c>
      <c r="B9" s="134"/>
      <c r="C9" s="134"/>
      <c r="D9" s="134"/>
      <c r="E9" s="134"/>
      <c r="F9" s="134"/>
      <c r="G9" s="134"/>
      <c r="H9" s="134"/>
      <c r="I9" s="134"/>
      <c r="J9" s="77"/>
      <c r="K9" s="20" t="s">
        <v>77</v>
      </c>
      <c r="L9" s="20">
        <f t="shared" si="0"/>
        <v>0</v>
      </c>
      <c r="M9">
        <f t="shared" si="1"/>
        <v>0</v>
      </c>
    </row>
    <row r="10" spans="1:13" ht="56.25" customHeight="1">
      <c r="A10" s="70" t="s">
        <v>131</v>
      </c>
      <c r="B10" s="70" t="s">
        <v>132</v>
      </c>
      <c r="C10" s="70" t="s">
        <v>133</v>
      </c>
      <c r="D10" s="70" t="s">
        <v>134</v>
      </c>
      <c r="E10" s="70" t="s">
        <v>135</v>
      </c>
      <c r="F10" s="70" t="s">
        <v>136</v>
      </c>
      <c r="G10" s="70" t="s">
        <v>137</v>
      </c>
      <c r="H10" s="70" t="s">
        <v>203</v>
      </c>
      <c r="I10" s="70" t="s">
        <v>139</v>
      </c>
      <c r="J10" s="20" t="s">
        <v>140</v>
      </c>
      <c r="K10" s="20" t="s">
        <v>204</v>
      </c>
      <c r="L10" s="20">
        <f>D35</f>
        <v>0</v>
      </c>
      <c r="M10">
        <f>E35</f>
        <v>0</v>
      </c>
    </row>
    <row r="11" spans="1:13" ht="42" customHeight="1">
      <c r="A11" s="83"/>
      <c r="B11" s="83"/>
      <c r="C11" s="83"/>
      <c r="D11" s="103"/>
      <c r="E11" s="103"/>
      <c r="F11" s="92"/>
      <c r="G11" s="116">
        <f t="shared" ref="G11:G20" si="2">J11</f>
        <v>0</v>
      </c>
      <c r="H11" s="91">
        <f t="shared" ref="H11:H20" si="3">IF(J11=0,0,IF($J$42&lt;=500000,J11,J11/$J$42*500000))</f>
        <v>0</v>
      </c>
      <c r="I11" s="117"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0">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0" t="s">
        <v>205</v>
      </c>
      <c r="L11" s="20">
        <f>E44</f>
        <v>0</v>
      </c>
    </row>
    <row r="12" spans="1:13" ht="42" customHeight="1">
      <c r="A12" s="83"/>
      <c r="B12" s="83"/>
      <c r="C12" s="83"/>
      <c r="D12" s="103"/>
      <c r="E12" s="103"/>
      <c r="F12" s="92"/>
      <c r="G12" s="116">
        <f t="shared" si="2"/>
        <v>0</v>
      </c>
      <c r="H12" s="91">
        <f t="shared" si="3"/>
        <v>0</v>
      </c>
      <c r="I12" s="117"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0">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77"/>
      <c r="L12" s="77"/>
    </row>
    <row r="13" spans="1:13" ht="42" customHeight="1">
      <c r="A13" s="83"/>
      <c r="B13" s="83"/>
      <c r="C13" s="83"/>
      <c r="D13" s="103"/>
      <c r="E13" s="103"/>
      <c r="F13" s="92"/>
      <c r="G13" s="116">
        <f t="shared" si="2"/>
        <v>0</v>
      </c>
      <c r="H13" s="91">
        <f t="shared" si="3"/>
        <v>0</v>
      </c>
      <c r="I13" s="117"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0">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77"/>
      <c r="L13" s="77"/>
    </row>
    <row r="14" spans="1:13" ht="42" customHeight="1">
      <c r="A14" s="83"/>
      <c r="B14" s="83"/>
      <c r="C14" s="83"/>
      <c r="D14" s="103"/>
      <c r="E14" s="103"/>
      <c r="F14" s="92"/>
      <c r="G14" s="116">
        <f t="shared" si="2"/>
        <v>0</v>
      </c>
      <c r="H14" s="91">
        <f t="shared" si="3"/>
        <v>0</v>
      </c>
      <c r="I14" s="117"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0">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77"/>
      <c r="L14" s="77"/>
    </row>
    <row r="15" spans="1:13" ht="42" customHeight="1">
      <c r="A15" s="83"/>
      <c r="B15" s="83"/>
      <c r="C15" s="83"/>
      <c r="D15" s="103"/>
      <c r="E15" s="103"/>
      <c r="F15" s="92"/>
      <c r="G15" s="116">
        <f t="shared" si="2"/>
        <v>0</v>
      </c>
      <c r="H15" s="91">
        <f t="shared" si="3"/>
        <v>0</v>
      </c>
      <c r="I15" s="117"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0">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77"/>
      <c r="L15" s="77"/>
    </row>
    <row r="16" spans="1:13" ht="42" customHeight="1">
      <c r="A16" s="83"/>
      <c r="B16" s="83"/>
      <c r="C16" s="83"/>
      <c r="D16" s="103"/>
      <c r="E16" s="103"/>
      <c r="F16" s="92"/>
      <c r="G16" s="116">
        <f t="shared" si="2"/>
        <v>0</v>
      </c>
      <c r="H16" s="91">
        <f t="shared" si="3"/>
        <v>0</v>
      </c>
      <c r="I16" s="117"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0">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77"/>
      <c r="L16" s="77"/>
    </row>
    <row r="17" spans="1:12" ht="42" customHeight="1">
      <c r="A17" s="83"/>
      <c r="B17" s="83"/>
      <c r="C17" s="83"/>
      <c r="D17" s="103"/>
      <c r="E17" s="103"/>
      <c r="F17" s="92"/>
      <c r="G17" s="116">
        <f t="shared" si="2"/>
        <v>0</v>
      </c>
      <c r="H17" s="91">
        <f t="shared" si="3"/>
        <v>0</v>
      </c>
      <c r="I17" s="117"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0">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77"/>
      <c r="L17" s="77"/>
    </row>
    <row r="18" spans="1:12" ht="42" customHeight="1">
      <c r="A18" s="83"/>
      <c r="B18" s="83"/>
      <c r="C18" s="83"/>
      <c r="D18" s="103"/>
      <c r="E18" s="103"/>
      <c r="F18" s="92"/>
      <c r="G18" s="116">
        <f t="shared" si="2"/>
        <v>0</v>
      </c>
      <c r="H18" s="91">
        <f t="shared" si="3"/>
        <v>0</v>
      </c>
      <c r="I18" s="117"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0">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77"/>
      <c r="L18" s="77"/>
    </row>
    <row r="19" spans="1:12" ht="42" customHeight="1">
      <c r="A19" s="83"/>
      <c r="B19" s="83"/>
      <c r="C19" s="83"/>
      <c r="D19" s="103"/>
      <c r="E19" s="103"/>
      <c r="F19" s="92"/>
      <c r="G19" s="116">
        <f t="shared" si="2"/>
        <v>0</v>
      </c>
      <c r="H19" s="91">
        <f t="shared" si="3"/>
        <v>0</v>
      </c>
      <c r="I19" s="117"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0">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77"/>
      <c r="L19" s="77"/>
    </row>
    <row r="20" spans="1:12" ht="42" customHeight="1">
      <c r="A20" s="83"/>
      <c r="B20" s="83"/>
      <c r="C20" s="83"/>
      <c r="D20" s="103"/>
      <c r="E20" s="103"/>
      <c r="F20" s="92"/>
      <c r="G20" s="116">
        <f t="shared" si="2"/>
        <v>0</v>
      </c>
      <c r="H20" s="91">
        <f t="shared" si="3"/>
        <v>0</v>
      </c>
      <c r="I20" s="117"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0">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77"/>
      <c r="L20" s="77"/>
    </row>
    <row r="21" spans="1:12" ht="27" customHeight="1">
      <c r="A21" s="68"/>
      <c r="B21" s="67" t="s">
        <v>142</v>
      </c>
      <c r="C21" s="68"/>
      <c r="D21" s="68"/>
      <c r="E21" s="68"/>
      <c r="F21" s="97">
        <f>SUM(F11:F20)</f>
        <v>0</v>
      </c>
      <c r="G21" s="97">
        <f>SUM(G11:G20)</f>
        <v>0</v>
      </c>
      <c r="H21" s="97">
        <f>SUM(H11:H20)</f>
        <v>0</v>
      </c>
      <c r="I21" s="69" t="str">
        <f>IF(COUNTIF(I11:I20,"*要修正*")&gt;0,"基準額超過あり","○")</f>
        <v>○</v>
      </c>
      <c r="J21" s="77"/>
      <c r="K21" s="77"/>
      <c r="L21" s="77"/>
    </row>
    <row r="22" spans="1:12" ht="40.15" customHeight="1" thickBot="1">
      <c r="A22" s="77"/>
      <c r="B22" s="77"/>
      <c r="C22" s="77"/>
      <c r="D22" s="77"/>
      <c r="E22" s="77"/>
      <c r="F22" s="77"/>
      <c r="G22" s="77"/>
      <c r="H22" s="77"/>
      <c r="I22" s="77"/>
      <c r="J22" s="77"/>
      <c r="K22" s="77"/>
      <c r="L22" s="77"/>
    </row>
    <row r="23" spans="1:12" ht="22.5" customHeight="1" thickBot="1">
      <c r="A23" s="135" t="s">
        <v>144</v>
      </c>
      <c r="B23" s="136"/>
      <c r="C23" s="136"/>
      <c r="D23" s="136"/>
      <c r="E23" s="137"/>
      <c r="I23" s="81"/>
      <c r="J23" s="77"/>
      <c r="K23" s="77"/>
      <c r="L23" s="77"/>
    </row>
    <row r="24" spans="1:12" ht="51" customHeight="1">
      <c r="A24" s="51" t="s">
        <v>145</v>
      </c>
      <c r="B24" s="51" t="s">
        <v>146</v>
      </c>
      <c r="C24" s="51" t="s">
        <v>147</v>
      </c>
      <c r="D24" s="51" t="s">
        <v>148</v>
      </c>
      <c r="E24" s="51" t="s">
        <v>149</v>
      </c>
      <c r="F24" s="44"/>
      <c r="G24" s="44"/>
      <c r="H24" s="77"/>
      <c r="I24" s="44"/>
      <c r="J24" s="77"/>
      <c r="K24" s="77"/>
      <c r="L24" s="77"/>
    </row>
    <row r="25" spans="1:12" ht="54" customHeight="1">
      <c r="A25" s="83"/>
      <c r="B25" s="104"/>
      <c r="C25" s="83"/>
      <c r="D25" s="89">
        <f t="shared" ref="D25:D34" si="4">IF(A25="",0,IF(LEFT(A25,1)="①",4000,IF(LEFT(A25,1)="②",2500,IF(LEFT(A25,1)="③",5000,IF(LEFT(A25,1)="④",3500,0))))*B25)</f>
        <v>0</v>
      </c>
      <c r="E25" s="89">
        <f t="shared" ref="E25:E34" si="5">IF(D25=0,0,IF($J$42&lt;=500000,D25,D25/$J$42*500000))</f>
        <v>0</v>
      </c>
      <c r="F25" s="99"/>
      <c r="G25" s="100"/>
      <c r="H25" s="77"/>
      <c r="I25" s="45"/>
      <c r="J25" s="101">
        <f t="shared" ref="J25:J34" si="6">D25</f>
        <v>0</v>
      </c>
      <c r="K25" s="77"/>
      <c r="L25" s="77"/>
    </row>
    <row r="26" spans="1:12" ht="37.5" customHeight="1">
      <c r="A26" s="83"/>
      <c r="B26" s="104"/>
      <c r="C26" s="83"/>
      <c r="D26" s="89">
        <f t="shared" si="4"/>
        <v>0</v>
      </c>
      <c r="E26" s="89">
        <f t="shared" si="5"/>
        <v>0</v>
      </c>
      <c r="F26" s="99"/>
      <c r="G26" s="100"/>
      <c r="H26" s="77"/>
      <c r="I26" s="45"/>
      <c r="J26" s="101">
        <f t="shared" si="6"/>
        <v>0</v>
      </c>
      <c r="K26" s="77"/>
      <c r="L26" s="77"/>
    </row>
    <row r="27" spans="1:12" ht="37.5" customHeight="1">
      <c r="A27" s="83"/>
      <c r="B27" s="104"/>
      <c r="C27" s="83"/>
      <c r="D27" s="89">
        <f t="shared" si="4"/>
        <v>0</v>
      </c>
      <c r="E27" s="89">
        <f t="shared" si="5"/>
        <v>0</v>
      </c>
      <c r="F27" s="99"/>
      <c r="G27" s="100"/>
      <c r="H27" s="77"/>
      <c r="I27" s="45"/>
      <c r="J27" s="101">
        <f t="shared" si="6"/>
        <v>0</v>
      </c>
      <c r="K27" s="77"/>
      <c r="L27" s="77"/>
    </row>
    <row r="28" spans="1:12" ht="37.5" customHeight="1">
      <c r="A28" s="83"/>
      <c r="B28" s="104"/>
      <c r="C28" s="83"/>
      <c r="D28" s="89">
        <f t="shared" si="4"/>
        <v>0</v>
      </c>
      <c r="E28" s="89">
        <f t="shared" si="5"/>
        <v>0</v>
      </c>
      <c r="F28" s="99"/>
      <c r="G28" s="100"/>
      <c r="H28" s="77"/>
      <c r="I28" s="45"/>
      <c r="J28" s="101">
        <f t="shared" si="6"/>
        <v>0</v>
      </c>
      <c r="K28" s="77"/>
      <c r="L28" s="77"/>
    </row>
    <row r="29" spans="1:12" ht="37.5" customHeight="1">
      <c r="A29" s="83"/>
      <c r="B29" s="104"/>
      <c r="C29" s="83"/>
      <c r="D29" s="89">
        <f t="shared" si="4"/>
        <v>0</v>
      </c>
      <c r="E29" s="89">
        <f t="shared" si="5"/>
        <v>0</v>
      </c>
      <c r="F29" s="99"/>
      <c r="G29" s="100"/>
      <c r="H29" s="77"/>
      <c r="I29" s="45"/>
      <c r="J29" s="101">
        <f t="shared" si="6"/>
        <v>0</v>
      </c>
      <c r="K29" s="77"/>
      <c r="L29" s="77"/>
    </row>
    <row r="30" spans="1:12" ht="37.5" customHeight="1">
      <c r="A30" s="83"/>
      <c r="B30" s="104"/>
      <c r="C30" s="83"/>
      <c r="D30" s="89">
        <f t="shared" si="4"/>
        <v>0</v>
      </c>
      <c r="E30" s="89">
        <f t="shared" si="5"/>
        <v>0</v>
      </c>
      <c r="F30" s="99"/>
      <c r="G30" s="100"/>
      <c r="H30" s="77"/>
      <c r="I30" s="45"/>
      <c r="J30" s="101">
        <f t="shared" si="6"/>
        <v>0</v>
      </c>
      <c r="K30" s="77"/>
      <c r="L30" s="77"/>
    </row>
    <row r="31" spans="1:12" ht="37.5" customHeight="1">
      <c r="A31" s="83"/>
      <c r="B31" s="104"/>
      <c r="C31" s="83"/>
      <c r="D31" s="89">
        <f t="shared" si="4"/>
        <v>0</v>
      </c>
      <c r="E31" s="89">
        <f t="shared" si="5"/>
        <v>0</v>
      </c>
      <c r="F31" s="99"/>
      <c r="G31" s="100"/>
      <c r="H31" s="77"/>
      <c r="I31" s="45"/>
      <c r="J31" s="101">
        <f t="shared" si="6"/>
        <v>0</v>
      </c>
      <c r="K31" s="77"/>
      <c r="L31" s="77"/>
    </row>
    <row r="32" spans="1:12" ht="37.5" customHeight="1">
      <c r="A32" s="83"/>
      <c r="B32" s="104"/>
      <c r="C32" s="83"/>
      <c r="D32" s="89">
        <f t="shared" si="4"/>
        <v>0</v>
      </c>
      <c r="E32" s="89">
        <f t="shared" si="5"/>
        <v>0</v>
      </c>
      <c r="F32" s="99"/>
      <c r="G32" s="100"/>
      <c r="H32" s="77"/>
      <c r="I32" s="45"/>
      <c r="J32" s="101">
        <f t="shared" si="6"/>
        <v>0</v>
      </c>
      <c r="K32" s="77"/>
      <c r="L32" s="77"/>
    </row>
    <row r="33" spans="1:12" ht="37.5" customHeight="1">
      <c r="A33" s="83"/>
      <c r="B33" s="104"/>
      <c r="C33" s="83"/>
      <c r="D33" s="89">
        <f t="shared" si="4"/>
        <v>0</v>
      </c>
      <c r="E33" s="89">
        <f t="shared" si="5"/>
        <v>0</v>
      </c>
      <c r="F33" s="99"/>
      <c r="G33" s="100"/>
      <c r="H33" s="77"/>
      <c r="I33" s="45"/>
      <c r="J33" s="101">
        <f t="shared" si="6"/>
        <v>0</v>
      </c>
      <c r="K33" s="77"/>
      <c r="L33" s="77"/>
    </row>
    <row r="34" spans="1:12" ht="37.5" customHeight="1">
      <c r="A34" s="83"/>
      <c r="B34" s="104"/>
      <c r="C34" s="83"/>
      <c r="D34" s="89">
        <f t="shared" si="4"/>
        <v>0</v>
      </c>
      <c r="E34" s="89">
        <f t="shared" si="5"/>
        <v>0</v>
      </c>
      <c r="F34" s="99"/>
      <c r="G34" s="100"/>
      <c r="H34" s="77"/>
      <c r="I34" s="45"/>
      <c r="J34" s="101">
        <f t="shared" si="6"/>
        <v>0</v>
      </c>
      <c r="K34" s="77"/>
      <c r="L34" s="77"/>
    </row>
    <row r="35" spans="1:12">
      <c r="A35" s="68"/>
      <c r="B35" s="68"/>
      <c r="C35" s="67" t="s">
        <v>142</v>
      </c>
      <c r="D35" s="97">
        <f>SUM(D25:D34)</f>
        <v>0</v>
      </c>
      <c r="E35" s="97">
        <f>SUM(E25:E34)</f>
        <v>0</v>
      </c>
      <c r="F35" s="99"/>
      <c r="G35" s="99"/>
      <c r="H35" s="77"/>
      <c r="I35" s="46"/>
      <c r="J35" s="77"/>
      <c r="K35" s="77"/>
      <c r="L35" s="77"/>
    </row>
    <row r="36" spans="1:12" ht="48.4" customHeight="1">
      <c r="A36" s="132" t="s">
        <v>152</v>
      </c>
      <c r="B36" s="131"/>
      <c r="C36" s="131"/>
      <c r="D36" s="131"/>
      <c r="E36" s="131"/>
      <c r="F36" s="131"/>
      <c r="G36" s="131"/>
      <c r="H36" s="131"/>
      <c r="I36" s="131"/>
      <c r="J36" s="77"/>
      <c r="K36" s="77"/>
      <c r="L36" s="77"/>
    </row>
    <row r="37" spans="1:12">
      <c r="A37" s="131"/>
      <c r="B37" s="131"/>
      <c r="C37" s="131"/>
      <c r="D37" s="131"/>
      <c r="E37" s="131"/>
      <c r="F37" s="131"/>
      <c r="G37" s="131"/>
      <c r="H37" s="131"/>
      <c r="I37" s="131"/>
      <c r="J37" s="77"/>
      <c r="K37" s="77"/>
      <c r="L37" s="77"/>
    </row>
    <row r="38" spans="1:12" ht="14.65" customHeight="1" thickBot="1">
      <c r="A38" s="131"/>
      <c r="B38" s="131"/>
      <c r="C38" s="131"/>
      <c r="D38" s="131"/>
      <c r="E38" s="131"/>
      <c r="F38" s="131"/>
      <c r="G38" s="131"/>
      <c r="H38" s="131"/>
      <c r="I38" s="131"/>
      <c r="J38" s="77"/>
      <c r="K38" s="77"/>
      <c r="L38" s="77"/>
    </row>
    <row r="39" spans="1:12" ht="22.5" customHeight="1" thickBot="1">
      <c r="A39" s="138" t="s">
        <v>153</v>
      </c>
      <c r="B39" s="134"/>
      <c r="C39" s="134"/>
      <c r="D39" s="134"/>
      <c r="E39" s="134"/>
      <c r="F39" s="134"/>
      <c r="G39" s="134"/>
      <c r="H39" s="134"/>
      <c r="I39" s="134"/>
      <c r="J39" s="77"/>
      <c r="K39" s="77"/>
      <c r="L39" s="77"/>
    </row>
    <row r="40" spans="1:12" ht="20.100000000000001" customHeight="1">
      <c r="A40" s="77"/>
      <c r="B40" s="45" t="s">
        <v>154</v>
      </c>
      <c r="C40" s="77"/>
      <c r="D40" s="77"/>
      <c r="E40" s="89">
        <f>H21</f>
        <v>0</v>
      </c>
      <c r="F40" s="77"/>
      <c r="G40" s="102">
        <f>E21</f>
        <v>0</v>
      </c>
      <c r="H40" s="77"/>
      <c r="I40" s="77"/>
      <c r="J40" s="77"/>
      <c r="K40" s="77"/>
      <c r="L40" s="77"/>
    </row>
    <row r="41" spans="1:12" ht="20.100000000000001" customHeight="1">
      <c r="A41" s="77"/>
      <c r="B41" s="45" t="s">
        <v>155</v>
      </c>
      <c r="C41" s="77"/>
      <c r="D41" s="77"/>
      <c r="E41" s="89">
        <f>E35</f>
        <v>0</v>
      </c>
      <c r="F41" s="77"/>
      <c r="G41" s="102">
        <f>E35</f>
        <v>0</v>
      </c>
      <c r="H41" s="77"/>
      <c r="I41" s="77"/>
      <c r="J41" s="77"/>
      <c r="K41" s="77"/>
      <c r="L41" s="77"/>
    </row>
    <row r="42" spans="1:12" ht="20.100000000000001" customHeight="1">
      <c r="A42" s="77"/>
      <c r="B42" s="45" t="s">
        <v>156</v>
      </c>
      <c r="C42" s="77"/>
      <c r="D42" s="77"/>
      <c r="E42" s="89">
        <f>E40+E41</f>
        <v>0</v>
      </c>
      <c r="F42" s="77"/>
      <c r="G42" s="102">
        <f>E40+E41</f>
        <v>0</v>
      </c>
      <c r="H42" s="77"/>
      <c r="I42" s="77"/>
      <c r="J42" s="20">
        <f>SUM(J11:J20)+SUM(J25:J34)</f>
        <v>0</v>
      </c>
      <c r="K42" s="77"/>
      <c r="L42" s="77"/>
    </row>
    <row r="43" spans="1:12" ht="20.100000000000001" customHeight="1">
      <c r="A43" s="77"/>
      <c r="B43" s="45" t="s">
        <v>157</v>
      </c>
      <c r="C43" s="77"/>
      <c r="D43" s="77"/>
      <c r="E43" s="89">
        <v>500000</v>
      </c>
      <c r="F43" s="77"/>
      <c r="G43" s="102">
        <v>500000</v>
      </c>
      <c r="H43" s="77"/>
      <c r="I43" s="77"/>
      <c r="J43" s="77"/>
      <c r="K43" s="77"/>
      <c r="L43" s="77"/>
    </row>
    <row r="44" spans="1:12" ht="20.100000000000001" customHeight="1">
      <c r="A44" s="77"/>
      <c r="B44" s="47" t="s">
        <v>158</v>
      </c>
      <c r="C44" s="77"/>
      <c r="D44" s="77"/>
      <c r="E44" s="105">
        <f>MIN(ROUNDDOWN(E42,-3),E43)</f>
        <v>0</v>
      </c>
      <c r="F44" s="77"/>
      <c r="G44" s="99"/>
      <c r="H44" s="77"/>
      <c r="I44" s="77"/>
      <c r="J44" s="77"/>
      <c r="K44" s="77"/>
      <c r="L44" s="77"/>
    </row>
    <row r="45" spans="1:12">
      <c r="A45" s="77"/>
      <c r="B45" s="106"/>
      <c r="C45" s="77"/>
      <c r="D45" s="77"/>
      <c r="E45" s="107"/>
      <c r="F45" s="77"/>
      <c r="G45" s="108"/>
      <c r="H45" s="77"/>
      <c r="I45" s="77"/>
      <c r="J45" s="77"/>
      <c r="K45" s="77"/>
      <c r="L45" s="77"/>
    </row>
    <row r="46" spans="1:12">
      <c r="A46" s="77"/>
      <c r="B46" s="106"/>
      <c r="C46" s="77"/>
      <c r="D46" s="77"/>
      <c r="E46" s="107"/>
      <c r="F46" s="77"/>
      <c r="G46" s="108"/>
      <c r="H46" s="77"/>
      <c r="I46" s="77"/>
      <c r="J46" s="77"/>
      <c r="K46" s="77"/>
      <c r="L46" s="77"/>
    </row>
    <row r="47" spans="1:12">
      <c r="A47" s="77"/>
      <c r="B47" s="109"/>
      <c r="C47" s="77"/>
      <c r="D47" s="77"/>
      <c r="E47" s="110"/>
      <c r="F47" s="77"/>
      <c r="G47" s="111"/>
      <c r="H47" s="77"/>
      <c r="I47" s="77"/>
      <c r="J47" s="77"/>
      <c r="K47" s="77"/>
      <c r="L47" s="77"/>
    </row>
    <row r="48" spans="1:12" ht="16.5">
      <c r="A48" s="112"/>
      <c r="J48" s="77"/>
      <c r="K48" s="77"/>
      <c r="L48" s="77"/>
    </row>
    <row r="49" spans="1:12">
      <c r="J49" s="77"/>
      <c r="K49" s="77"/>
      <c r="L49" s="77"/>
    </row>
    <row r="50" spans="1:12">
      <c r="J50" s="77"/>
      <c r="K50" s="77"/>
      <c r="L50" s="77"/>
    </row>
    <row r="51" spans="1:12">
      <c r="J51" s="77"/>
      <c r="K51" s="77"/>
      <c r="L51" s="77"/>
    </row>
    <row r="52" spans="1:12">
      <c r="A52" s="113"/>
      <c r="J52" s="77"/>
      <c r="K52" s="77"/>
      <c r="L52" s="77"/>
    </row>
    <row r="53" spans="1:12">
      <c r="J53" s="77"/>
      <c r="K53" s="77"/>
      <c r="L53" s="77"/>
    </row>
    <row r="54" spans="1:12">
      <c r="J54" s="77"/>
      <c r="K54" s="77"/>
      <c r="L54" s="77"/>
    </row>
  </sheetData>
  <mergeCells count="5">
    <mergeCell ref="A2:E2"/>
    <mergeCell ref="A36:I38"/>
    <mergeCell ref="A9:I9"/>
    <mergeCell ref="A23:E23"/>
    <mergeCell ref="A39:I39"/>
  </mergeCells>
  <phoneticPr fontId="46"/>
  <dataValidations count="3">
    <dataValidation type="list" allowBlank="1" showErrorMessage="1" error="一覧から選択してください。" sqref="A11:A20" xr:uid="{00000000-0002-0000-0C00-000000000000}">
      <formula1>MenuList</formula1>
    </dataValidation>
    <dataValidation type="list" allowBlank="1" showErrorMessage="1" error="一覧から選択してください。" sqref="B7" xr:uid="{00000000-0002-0000-0C00-000001000000}">
      <formula1>ServiceList</formula1>
    </dataValidation>
    <dataValidation type="list" allowBlank="1" showErrorMessage="1" error="一覧から選択してください。" sqref="A25:A34" xr:uid="{00000000-0002-0000-0C00-000002000000}">
      <formula1>VisitTypeList</formula1>
    </dataValidation>
  </dataValidations>
  <pageMargins left="0.35" right="0.35" top="0.45" bottom="0.45" header="0.2" footer="0.2"/>
  <pageSetup paperSize="9" scale="72" fitToHeight="0" orientation="landscape" horizontalDpi="300" verticalDpi="300"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tabColor rgb="FFA5A5A5"/>
    <pageSetUpPr fitToPage="1"/>
  </sheetPr>
  <dimension ref="A1:M54"/>
  <sheetViews>
    <sheetView showGridLines="0" view="pageBreakPreview" zoomScale="74" zoomScaleNormal="106" workbookViewId="0">
      <selection activeCell="G4" sqref="G4:G7"/>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49" t="s">
        <v>218</v>
      </c>
      <c r="B1" s="49"/>
      <c r="C1" s="49"/>
      <c r="D1" s="49"/>
      <c r="E1" s="49"/>
      <c r="F1" s="49"/>
      <c r="G1" s="49"/>
      <c r="H1" s="49"/>
      <c r="I1" s="49"/>
      <c r="J1" s="49"/>
      <c r="K1" s="49"/>
      <c r="L1" s="49"/>
    </row>
    <row r="2" spans="1:13" ht="31.5" customHeight="1">
      <c r="A2" s="130" t="s">
        <v>219</v>
      </c>
      <c r="B2" s="131"/>
      <c r="C2" s="131"/>
      <c r="D2" s="131"/>
      <c r="E2" s="131"/>
      <c r="F2" s="77"/>
      <c r="G2" s="77"/>
      <c r="H2" s="77"/>
      <c r="I2" s="77"/>
      <c r="J2" s="77"/>
      <c r="K2" s="114" t="s">
        <v>198</v>
      </c>
      <c r="L2" s="115" t="s">
        <v>199</v>
      </c>
      <c r="M2" s="115" t="s">
        <v>200</v>
      </c>
    </row>
    <row r="3" spans="1:13">
      <c r="A3" s="77"/>
      <c r="B3" s="77"/>
      <c r="C3" s="77"/>
      <c r="D3" s="77"/>
      <c r="E3" s="77"/>
      <c r="F3" s="77"/>
      <c r="G3" s="77"/>
      <c r="H3" s="77"/>
      <c r="I3" s="77"/>
      <c r="J3" s="77"/>
      <c r="K3" s="20" t="s">
        <v>79</v>
      </c>
      <c r="L3" s="20">
        <f>B4</f>
        <v>0</v>
      </c>
    </row>
    <row r="4" spans="1:13" ht="28.9" customHeight="1">
      <c r="A4" s="50" t="s">
        <v>79</v>
      </c>
      <c r="B4" s="86"/>
      <c r="F4" s="77"/>
      <c r="G4" s="77"/>
      <c r="H4" s="77"/>
      <c r="I4" s="77"/>
      <c r="J4" s="77"/>
      <c r="K4" s="20" t="s">
        <v>71</v>
      </c>
      <c r="L4" s="20">
        <f t="shared" ref="L4:L9" si="0">SUMIF($A$11:$A$20,K4,$F$11:$F$20)</f>
        <v>0</v>
      </c>
      <c r="M4">
        <f t="shared" ref="M4:M9" si="1">SUMIF($A$11:$A$20,K4,$H$11:$H$20)</f>
        <v>0</v>
      </c>
    </row>
    <row r="5" spans="1:13" ht="28.9" customHeight="1">
      <c r="A5" s="50" t="s">
        <v>129</v>
      </c>
      <c r="B5" s="87"/>
      <c r="F5" s="77"/>
      <c r="G5" s="77"/>
      <c r="H5" s="77"/>
      <c r="I5" s="77"/>
      <c r="J5" s="77"/>
      <c r="K5" s="20" t="s">
        <v>72</v>
      </c>
      <c r="L5" s="20">
        <f t="shared" si="0"/>
        <v>0</v>
      </c>
      <c r="M5">
        <f t="shared" si="1"/>
        <v>0</v>
      </c>
    </row>
    <row r="6" spans="1:13" ht="25.5" customHeight="1">
      <c r="A6" s="50" t="s">
        <v>201</v>
      </c>
      <c r="B6" s="87"/>
      <c r="F6" s="77"/>
      <c r="G6" s="77"/>
      <c r="H6" s="77"/>
      <c r="I6" s="77"/>
      <c r="J6" s="77"/>
      <c r="K6" s="20" t="s">
        <v>73</v>
      </c>
      <c r="L6" s="20">
        <f t="shared" si="0"/>
        <v>0</v>
      </c>
      <c r="M6">
        <f t="shared" si="1"/>
        <v>0</v>
      </c>
    </row>
    <row r="7" spans="1:13" ht="33" customHeight="1">
      <c r="A7" s="50" t="s">
        <v>80</v>
      </c>
      <c r="B7" s="86"/>
      <c r="F7" s="77"/>
      <c r="G7" s="77"/>
      <c r="H7" s="77"/>
      <c r="I7" s="77"/>
      <c r="J7" s="77"/>
      <c r="K7" s="20" t="s">
        <v>75</v>
      </c>
      <c r="L7" s="20">
        <f t="shared" si="0"/>
        <v>0</v>
      </c>
      <c r="M7">
        <f t="shared" si="1"/>
        <v>0</v>
      </c>
    </row>
    <row r="8" spans="1:13" ht="25.5" customHeight="1" thickBot="1">
      <c r="A8" s="77"/>
      <c r="B8" s="77"/>
      <c r="C8" s="77"/>
      <c r="D8" s="77"/>
      <c r="E8" s="77"/>
      <c r="F8" s="77"/>
      <c r="G8" s="77"/>
      <c r="H8" s="77"/>
      <c r="I8" s="77"/>
      <c r="J8" s="77"/>
      <c r="K8" s="20" t="s">
        <v>76</v>
      </c>
      <c r="L8" s="20">
        <f t="shared" si="0"/>
        <v>0</v>
      </c>
      <c r="M8">
        <f t="shared" si="1"/>
        <v>0</v>
      </c>
    </row>
    <row r="9" spans="1:13" ht="22.5" customHeight="1">
      <c r="A9" s="133" t="s">
        <v>130</v>
      </c>
      <c r="B9" s="134"/>
      <c r="C9" s="134"/>
      <c r="D9" s="134"/>
      <c r="E9" s="134"/>
      <c r="F9" s="134"/>
      <c r="G9" s="134"/>
      <c r="H9" s="134"/>
      <c r="I9" s="134"/>
      <c r="J9" s="77"/>
      <c r="K9" s="20" t="s">
        <v>77</v>
      </c>
      <c r="L9" s="20">
        <f t="shared" si="0"/>
        <v>0</v>
      </c>
      <c r="M9">
        <f t="shared" si="1"/>
        <v>0</v>
      </c>
    </row>
    <row r="10" spans="1:13" ht="56.25" customHeight="1">
      <c r="A10" s="70" t="s">
        <v>131</v>
      </c>
      <c r="B10" s="70" t="s">
        <v>132</v>
      </c>
      <c r="C10" s="70" t="s">
        <v>133</v>
      </c>
      <c r="D10" s="70" t="s">
        <v>134</v>
      </c>
      <c r="E10" s="70" t="s">
        <v>135</v>
      </c>
      <c r="F10" s="70" t="s">
        <v>136</v>
      </c>
      <c r="G10" s="70" t="s">
        <v>137</v>
      </c>
      <c r="H10" s="70" t="s">
        <v>203</v>
      </c>
      <c r="I10" s="70" t="s">
        <v>139</v>
      </c>
      <c r="J10" s="20" t="s">
        <v>140</v>
      </c>
      <c r="K10" s="20" t="s">
        <v>204</v>
      </c>
      <c r="L10" s="20">
        <f>D35</f>
        <v>0</v>
      </c>
      <c r="M10">
        <f>E35</f>
        <v>0</v>
      </c>
    </row>
    <row r="11" spans="1:13" ht="42" customHeight="1">
      <c r="A11" s="83"/>
      <c r="B11" s="83"/>
      <c r="C11" s="83"/>
      <c r="D11" s="103"/>
      <c r="E11" s="103"/>
      <c r="F11" s="92"/>
      <c r="G11" s="116">
        <f t="shared" ref="G11:G20" si="2">J11</f>
        <v>0</v>
      </c>
      <c r="H11" s="91">
        <f t="shared" ref="H11:H20" si="3">IF(J11=0,0,IF($J$42&lt;=500000,J11,J11/$J$42*500000))</f>
        <v>0</v>
      </c>
      <c r="I11" s="117"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0">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0" t="s">
        <v>205</v>
      </c>
      <c r="L11" s="20">
        <f>E44</f>
        <v>0</v>
      </c>
    </row>
    <row r="12" spans="1:13" ht="42" customHeight="1">
      <c r="A12" s="83"/>
      <c r="B12" s="83"/>
      <c r="C12" s="83"/>
      <c r="D12" s="103"/>
      <c r="E12" s="103"/>
      <c r="F12" s="92"/>
      <c r="G12" s="116">
        <f t="shared" si="2"/>
        <v>0</v>
      </c>
      <c r="H12" s="91">
        <f t="shared" si="3"/>
        <v>0</v>
      </c>
      <c r="I12" s="117"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0">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77"/>
      <c r="L12" s="77"/>
    </row>
    <row r="13" spans="1:13" ht="42" customHeight="1">
      <c r="A13" s="83"/>
      <c r="B13" s="83"/>
      <c r="C13" s="83"/>
      <c r="D13" s="103"/>
      <c r="E13" s="103"/>
      <c r="F13" s="92"/>
      <c r="G13" s="116">
        <f t="shared" si="2"/>
        <v>0</v>
      </c>
      <c r="H13" s="91">
        <f t="shared" si="3"/>
        <v>0</v>
      </c>
      <c r="I13" s="117"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0">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77"/>
      <c r="L13" s="77"/>
    </row>
    <row r="14" spans="1:13" ht="42" customHeight="1">
      <c r="A14" s="83"/>
      <c r="B14" s="83"/>
      <c r="C14" s="83"/>
      <c r="D14" s="103"/>
      <c r="E14" s="103"/>
      <c r="F14" s="92"/>
      <c r="G14" s="116">
        <f t="shared" si="2"/>
        <v>0</v>
      </c>
      <c r="H14" s="91">
        <f t="shared" si="3"/>
        <v>0</v>
      </c>
      <c r="I14" s="117"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0">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77"/>
      <c r="L14" s="77"/>
    </row>
    <row r="15" spans="1:13" ht="42" customHeight="1">
      <c r="A15" s="83"/>
      <c r="B15" s="83"/>
      <c r="C15" s="83"/>
      <c r="D15" s="103"/>
      <c r="E15" s="103"/>
      <c r="F15" s="92"/>
      <c r="G15" s="116">
        <f t="shared" si="2"/>
        <v>0</v>
      </c>
      <c r="H15" s="91">
        <f t="shared" si="3"/>
        <v>0</v>
      </c>
      <c r="I15" s="117"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0">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77"/>
      <c r="L15" s="77"/>
    </row>
    <row r="16" spans="1:13" ht="42" customHeight="1">
      <c r="A16" s="83"/>
      <c r="B16" s="83"/>
      <c r="C16" s="83"/>
      <c r="D16" s="103"/>
      <c r="E16" s="103"/>
      <c r="F16" s="92"/>
      <c r="G16" s="116">
        <f t="shared" si="2"/>
        <v>0</v>
      </c>
      <c r="H16" s="91">
        <f t="shared" si="3"/>
        <v>0</v>
      </c>
      <c r="I16" s="117"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0">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77"/>
      <c r="L16" s="77"/>
    </row>
    <row r="17" spans="1:12" ht="42" customHeight="1">
      <c r="A17" s="83"/>
      <c r="B17" s="83"/>
      <c r="C17" s="83"/>
      <c r="D17" s="103"/>
      <c r="E17" s="103"/>
      <c r="F17" s="92"/>
      <c r="G17" s="116">
        <f t="shared" si="2"/>
        <v>0</v>
      </c>
      <c r="H17" s="91">
        <f t="shared" si="3"/>
        <v>0</v>
      </c>
      <c r="I17" s="117"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0">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77"/>
      <c r="L17" s="77"/>
    </row>
    <row r="18" spans="1:12" ht="42" customHeight="1">
      <c r="A18" s="83"/>
      <c r="B18" s="83"/>
      <c r="C18" s="83"/>
      <c r="D18" s="103"/>
      <c r="E18" s="103"/>
      <c r="F18" s="92"/>
      <c r="G18" s="116">
        <f t="shared" si="2"/>
        <v>0</v>
      </c>
      <c r="H18" s="91">
        <f t="shared" si="3"/>
        <v>0</v>
      </c>
      <c r="I18" s="117"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0">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77"/>
      <c r="L18" s="77"/>
    </row>
    <row r="19" spans="1:12" ht="42" customHeight="1">
      <c r="A19" s="83"/>
      <c r="B19" s="83"/>
      <c r="C19" s="83"/>
      <c r="D19" s="103"/>
      <c r="E19" s="103"/>
      <c r="F19" s="92"/>
      <c r="G19" s="116">
        <f t="shared" si="2"/>
        <v>0</v>
      </c>
      <c r="H19" s="91">
        <f t="shared" si="3"/>
        <v>0</v>
      </c>
      <c r="I19" s="117"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0">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77"/>
      <c r="L19" s="77"/>
    </row>
    <row r="20" spans="1:12" ht="42" customHeight="1">
      <c r="A20" s="83"/>
      <c r="B20" s="83"/>
      <c r="C20" s="83"/>
      <c r="D20" s="103"/>
      <c r="E20" s="103"/>
      <c r="F20" s="92"/>
      <c r="G20" s="116">
        <f t="shared" si="2"/>
        <v>0</v>
      </c>
      <c r="H20" s="91">
        <f t="shared" si="3"/>
        <v>0</v>
      </c>
      <c r="I20" s="117"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0">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77"/>
      <c r="L20" s="77"/>
    </row>
    <row r="21" spans="1:12" ht="27" customHeight="1">
      <c r="A21" s="68"/>
      <c r="B21" s="67" t="s">
        <v>142</v>
      </c>
      <c r="C21" s="68"/>
      <c r="D21" s="68"/>
      <c r="E21" s="68"/>
      <c r="F21" s="97">
        <f>SUM(F11:F20)</f>
        <v>0</v>
      </c>
      <c r="G21" s="97">
        <f>SUM(G11:G20)</f>
        <v>0</v>
      </c>
      <c r="H21" s="97">
        <f>SUM(H11:H20)</f>
        <v>0</v>
      </c>
      <c r="I21" s="69" t="str">
        <f>IF(COUNTIF(I11:I20,"*要修正*")&gt;0,"基準額超過あり","○")</f>
        <v>○</v>
      </c>
      <c r="J21" s="77"/>
      <c r="K21" s="77"/>
      <c r="L21" s="77"/>
    </row>
    <row r="22" spans="1:12" ht="40.15" customHeight="1" thickBot="1">
      <c r="A22" s="77"/>
      <c r="B22" s="77"/>
      <c r="C22" s="77"/>
      <c r="D22" s="77"/>
      <c r="E22" s="77"/>
      <c r="F22" s="77"/>
      <c r="G22" s="77"/>
      <c r="H22" s="77"/>
      <c r="I22" s="77"/>
      <c r="J22" s="77"/>
      <c r="K22" s="77"/>
      <c r="L22" s="77"/>
    </row>
    <row r="23" spans="1:12" ht="22.5" customHeight="1" thickBot="1">
      <c r="A23" s="135" t="s">
        <v>144</v>
      </c>
      <c r="B23" s="136"/>
      <c r="C23" s="136"/>
      <c r="D23" s="136"/>
      <c r="E23" s="137"/>
      <c r="I23" s="81"/>
      <c r="J23" s="77"/>
      <c r="K23" s="77"/>
      <c r="L23" s="77"/>
    </row>
    <row r="24" spans="1:12" ht="51" customHeight="1">
      <c r="A24" s="51" t="s">
        <v>145</v>
      </c>
      <c r="B24" s="51" t="s">
        <v>146</v>
      </c>
      <c r="C24" s="51" t="s">
        <v>147</v>
      </c>
      <c r="D24" s="51" t="s">
        <v>148</v>
      </c>
      <c r="E24" s="51" t="s">
        <v>149</v>
      </c>
      <c r="F24" s="44"/>
      <c r="G24" s="44"/>
      <c r="H24" s="77"/>
      <c r="I24" s="44"/>
      <c r="J24" s="77"/>
      <c r="K24" s="77"/>
      <c r="L24" s="77"/>
    </row>
    <row r="25" spans="1:12" ht="54" customHeight="1">
      <c r="A25" s="83"/>
      <c r="B25" s="104"/>
      <c r="C25" s="83"/>
      <c r="D25" s="89">
        <f t="shared" ref="D25:D34" si="4">IF(A25="",0,IF(LEFT(A25,1)="①",4000,IF(LEFT(A25,1)="②",2500,IF(LEFT(A25,1)="③",5000,IF(LEFT(A25,1)="④",3500,0))))*B25)</f>
        <v>0</v>
      </c>
      <c r="E25" s="89">
        <f t="shared" ref="E25:E34" si="5">IF(D25=0,0,IF($J$42&lt;=500000,D25,D25/$J$42*500000))</f>
        <v>0</v>
      </c>
      <c r="F25" s="99"/>
      <c r="G25" s="100"/>
      <c r="H25" s="77"/>
      <c r="I25" s="45"/>
      <c r="J25" s="101">
        <f t="shared" ref="J25:J34" si="6">D25</f>
        <v>0</v>
      </c>
      <c r="K25" s="77"/>
      <c r="L25" s="77"/>
    </row>
    <row r="26" spans="1:12" ht="37.5" customHeight="1">
      <c r="A26" s="83"/>
      <c r="B26" s="104"/>
      <c r="C26" s="83"/>
      <c r="D26" s="89">
        <f t="shared" si="4"/>
        <v>0</v>
      </c>
      <c r="E26" s="89">
        <f t="shared" si="5"/>
        <v>0</v>
      </c>
      <c r="F26" s="99"/>
      <c r="G26" s="100"/>
      <c r="H26" s="77"/>
      <c r="I26" s="45"/>
      <c r="J26" s="101">
        <f t="shared" si="6"/>
        <v>0</v>
      </c>
      <c r="K26" s="77"/>
      <c r="L26" s="77"/>
    </row>
    <row r="27" spans="1:12" ht="37.5" customHeight="1">
      <c r="A27" s="83"/>
      <c r="B27" s="104"/>
      <c r="C27" s="83"/>
      <c r="D27" s="89">
        <f t="shared" si="4"/>
        <v>0</v>
      </c>
      <c r="E27" s="89">
        <f t="shared" si="5"/>
        <v>0</v>
      </c>
      <c r="F27" s="99"/>
      <c r="G27" s="100"/>
      <c r="H27" s="77"/>
      <c r="I27" s="45"/>
      <c r="J27" s="101">
        <f t="shared" si="6"/>
        <v>0</v>
      </c>
      <c r="K27" s="77"/>
      <c r="L27" s="77"/>
    </row>
    <row r="28" spans="1:12" ht="37.5" customHeight="1">
      <c r="A28" s="83"/>
      <c r="B28" s="104"/>
      <c r="C28" s="83"/>
      <c r="D28" s="89">
        <f t="shared" si="4"/>
        <v>0</v>
      </c>
      <c r="E28" s="89">
        <f t="shared" si="5"/>
        <v>0</v>
      </c>
      <c r="F28" s="99"/>
      <c r="G28" s="100"/>
      <c r="H28" s="77"/>
      <c r="I28" s="45"/>
      <c r="J28" s="101">
        <f t="shared" si="6"/>
        <v>0</v>
      </c>
      <c r="K28" s="77"/>
      <c r="L28" s="77"/>
    </row>
    <row r="29" spans="1:12" ht="37.5" customHeight="1">
      <c r="A29" s="83"/>
      <c r="B29" s="104"/>
      <c r="C29" s="83"/>
      <c r="D29" s="89">
        <f t="shared" si="4"/>
        <v>0</v>
      </c>
      <c r="E29" s="89">
        <f t="shared" si="5"/>
        <v>0</v>
      </c>
      <c r="F29" s="99"/>
      <c r="G29" s="100"/>
      <c r="H29" s="77"/>
      <c r="I29" s="45"/>
      <c r="J29" s="101">
        <f t="shared" si="6"/>
        <v>0</v>
      </c>
      <c r="K29" s="77"/>
      <c r="L29" s="77"/>
    </row>
    <row r="30" spans="1:12" ht="37.5" customHeight="1">
      <c r="A30" s="83"/>
      <c r="B30" s="104"/>
      <c r="C30" s="83"/>
      <c r="D30" s="89">
        <f t="shared" si="4"/>
        <v>0</v>
      </c>
      <c r="E30" s="89">
        <f t="shared" si="5"/>
        <v>0</v>
      </c>
      <c r="F30" s="99"/>
      <c r="G30" s="100"/>
      <c r="H30" s="77"/>
      <c r="I30" s="45"/>
      <c r="J30" s="101">
        <f t="shared" si="6"/>
        <v>0</v>
      </c>
      <c r="K30" s="77"/>
      <c r="L30" s="77"/>
    </row>
    <row r="31" spans="1:12" ht="37.5" customHeight="1">
      <c r="A31" s="83"/>
      <c r="B31" s="104"/>
      <c r="C31" s="83"/>
      <c r="D31" s="89">
        <f t="shared" si="4"/>
        <v>0</v>
      </c>
      <c r="E31" s="89">
        <f t="shared" si="5"/>
        <v>0</v>
      </c>
      <c r="F31" s="99"/>
      <c r="G31" s="100"/>
      <c r="H31" s="77"/>
      <c r="I31" s="45"/>
      <c r="J31" s="101">
        <f t="shared" si="6"/>
        <v>0</v>
      </c>
      <c r="K31" s="77"/>
      <c r="L31" s="77"/>
    </row>
    <row r="32" spans="1:12" ht="37.5" customHeight="1">
      <c r="A32" s="83"/>
      <c r="B32" s="104"/>
      <c r="C32" s="83"/>
      <c r="D32" s="89">
        <f t="shared" si="4"/>
        <v>0</v>
      </c>
      <c r="E32" s="89">
        <f t="shared" si="5"/>
        <v>0</v>
      </c>
      <c r="F32" s="99"/>
      <c r="G32" s="100"/>
      <c r="H32" s="77"/>
      <c r="I32" s="45"/>
      <c r="J32" s="101">
        <f t="shared" si="6"/>
        <v>0</v>
      </c>
      <c r="K32" s="77"/>
      <c r="L32" s="77"/>
    </row>
    <row r="33" spans="1:12" ht="37.5" customHeight="1">
      <c r="A33" s="83"/>
      <c r="B33" s="104"/>
      <c r="C33" s="83"/>
      <c r="D33" s="89">
        <f t="shared" si="4"/>
        <v>0</v>
      </c>
      <c r="E33" s="89">
        <f t="shared" si="5"/>
        <v>0</v>
      </c>
      <c r="F33" s="99"/>
      <c r="G33" s="100"/>
      <c r="H33" s="77"/>
      <c r="I33" s="45"/>
      <c r="J33" s="101">
        <f t="shared" si="6"/>
        <v>0</v>
      </c>
      <c r="K33" s="77"/>
      <c r="L33" s="77"/>
    </row>
    <row r="34" spans="1:12" ht="37.5" customHeight="1">
      <c r="A34" s="83"/>
      <c r="B34" s="104"/>
      <c r="C34" s="83"/>
      <c r="D34" s="89">
        <f t="shared" si="4"/>
        <v>0</v>
      </c>
      <c r="E34" s="89">
        <f t="shared" si="5"/>
        <v>0</v>
      </c>
      <c r="F34" s="99"/>
      <c r="G34" s="100"/>
      <c r="H34" s="77"/>
      <c r="I34" s="45"/>
      <c r="J34" s="101">
        <f t="shared" si="6"/>
        <v>0</v>
      </c>
      <c r="K34" s="77"/>
      <c r="L34" s="77"/>
    </row>
    <row r="35" spans="1:12">
      <c r="A35" s="68"/>
      <c r="B35" s="68"/>
      <c r="C35" s="67" t="s">
        <v>142</v>
      </c>
      <c r="D35" s="97">
        <f>SUM(D25:D34)</f>
        <v>0</v>
      </c>
      <c r="E35" s="97">
        <f>SUM(E25:E34)</f>
        <v>0</v>
      </c>
      <c r="F35" s="99"/>
      <c r="G35" s="99"/>
      <c r="H35" s="77"/>
      <c r="I35" s="46"/>
      <c r="J35" s="77"/>
      <c r="K35" s="77"/>
      <c r="L35" s="77"/>
    </row>
    <row r="36" spans="1:12" ht="48.4" customHeight="1">
      <c r="A36" s="132" t="s">
        <v>152</v>
      </c>
      <c r="B36" s="131"/>
      <c r="C36" s="131"/>
      <c r="D36" s="131"/>
      <c r="E36" s="131"/>
      <c r="F36" s="131"/>
      <c r="G36" s="131"/>
      <c r="H36" s="131"/>
      <c r="I36" s="131"/>
      <c r="J36" s="77"/>
      <c r="K36" s="77"/>
      <c r="L36" s="77"/>
    </row>
    <row r="37" spans="1:12">
      <c r="A37" s="131"/>
      <c r="B37" s="131"/>
      <c r="C37" s="131"/>
      <c r="D37" s="131"/>
      <c r="E37" s="131"/>
      <c r="F37" s="131"/>
      <c r="G37" s="131"/>
      <c r="H37" s="131"/>
      <c r="I37" s="131"/>
      <c r="J37" s="77"/>
      <c r="K37" s="77"/>
      <c r="L37" s="77"/>
    </row>
    <row r="38" spans="1:12" ht="14.65" customHeight="1" thickBot="1">
      <c r="A38" s="131"/>
      <c r="B38" s="131"/>
      <c r="C38" s="131"/>
      <c r="D38" s="131"/>
      <c r="E38" s="131"/>
      <c r="F38" s="131"/>
      <c r="G38" s="131"/>
      <c r="H38" s="131"/>
      <c r="I38" s="131"/>
      <c r="J38" s="77"/>
      <c r="K38" s="77"/>
      <c r="L38" s="77"/>
    </row>
    <row r="39" spans="1:12" ht="22.5" customHeight="1" thickBot="1">
      <c r="A39" s="138" t="s">
        <v>153</v>
      </c>
      <c r="B39" s="134"/>
      <c r="C39" s="134"/>
      <c r="D39" s="134"/>
      <c r="E39" s="134"/>
      <c r="F39" s="134"/>
      <c r="G39" s="134"/>
      <c r="H39" s="134"/>
      <c r="I39" s="134"/>
      <c r="J39" s="77"/>
      <c r="K39" s="77"/>
      <c r="L39" s="77"/>
    </row>
    <row r="40" spans="1:12" ht="20.100000000000001" customHeight="1">
      <c r="A40" s="77"/>
      <c r="B40" s="45" t="s">
        <v>154</v>
      </c>
      <c r="C40" s="77"/>
      <c r="D40" s="77"/>
      <c r="E40" s="89">
        <f>H21</f>
        <v>0</v>
      </c>
      <c r="F40" s="77"/>
      <c r="G40" s="102">
        <f>E21</f>
        <v>0</v>
      </c>
      <c r="H40" s="77"/>
      <c r="I40" s="77"/>
      <c r="J40" s="77"/>
      <c r="K40" s="77"/>
      <c r="L40" s="77"/>
    </row>
    <row r="41" spans="1:12" ht="20.100000000000001" customHeight="1">
      <c r="A41" s="77"/>
      <c r="B41" s="45" t="s">
        <v>155</v>
      </c>
      <c r="C41" s="77"/>
      <c r="D41" s="77"/>
      <c r="E41" s="89">
        <f>E35</f>
        <v>0</v>
      </c>
      <c r="F41" s="77"/>
      <c r="G41" s="102">
        <f>E35</f>
        <v>0</v>
      </c>
      <c r="H41" s="77"/>
      <c r="I41" s="77"/>
      <c r="J41" s="77"/>
      <c r="K41" s="77"/>
      <c r="L41" s="77"/>
    </row>
    <row r="42" spans="1:12" ht="20.100000000000001" customHeight="1">
      <c r="A42" s="77"/>
      <c r="B42" s="45" t="s">
        <v>156</v>
      </c>
      <c r="C42" s="77"/>
      <c r="D42" s="77"/>
      <c r="E42" s="89">
        <f>E40+E41</f>
        <v>0</v>
      </c>
      <c r="F42" s="77"/>
      <c r="G42" s="102">
        <f>E40+E41</f>
        <v>0</v>
      </c>
      <c r="H42" s="77"/>
      <c r="I42" s="77"/>
      <c r="J42" s="20">
        <f>SUM(J11:J20)+SUM(J25:J34)</f>
        <v>0</v>
      </c>
      <c r="K42" s="77"/>
      <c r="L42" s="77"/>
    </row>
    <row r="43" spans="1:12" ht="20.100000000000001" customHeight="1">
      <c r="A43" s="77"/>
      <c r="B43" s="45" t="s">
        <v>157</v>
      </c>
      <c r="C43" s="77"/>
      <c r="D43" s="77"/>
      <c r="E43" s="89">
        <v>500000</v>
      </c>
      <c r="F43" s="77"/>
      <c r="G43" s="102">
        <v>500000</v>
      </c>
      <c r="H43" s="77"/>
      <c r="I43" s="77"/>
      <c r="J43" s="77"/>
      <c r="K43" s="77"/>
      <c r="L43" s="77"/>
    </row>
    <row r="44" spans="1:12" ht="20.100000000000001" customHeight="1">
      <c r="A44" s="77"/>
      <c r="B44" s="47" t="s">
        <v>158</v>
      </c>
      <c r="C44" s="77"/>
      <c r="D44" s="77"/>
      <c r="E44" s="105">
        <f>MIN(ROUNDDOWN(E42,-3),E43)</f>
        <v>0</v>
      </c>
      <c r="F44" s="77"/>
      <c r="G44" s="99"/>
      <c r="H44" s="77"/>
      <c r="I44" s="77"/>
      <c r="J44" s="77"/>
      <c r="K44" s="77"/>
      <c r="L44" s="77"/>
    </row>
    <row r="45" spans="1:12">
      <c r="A45" s="77"/>
      <c r="B45" s="106"/>
      <c r="C45" s="77"/>
      <c r="D45" s="77"/>
      <c r="E45" s="107"/>
      <c r="F45" s="77"/>
      <c r="G45" s="108"/>
      <c r="H45" s="77"/>
      <c r="I45" s="77"/>
      <c r="J45" s="77"/>
      <c r="K45" s="77"/>
      <c r="L45" s="77"/>
    </row>
    <row r="46" spans="1:12">
      <c r="A46" s="77"/>
      <c r="B46" s="106"/>
      <c r="C46" s="77"/>
      <c r="D46" s="77"/>
      <c r="E46" s="107"/>
      <c r="F46" s="77"/>
      <c r="G46" s="108"/>
      <c r="H46" s="77"/>
      <c r="I46" s="77"/>
      <c r="J46" s="77"/>
      <c r="K46" s="77"/>
      <c r="L46" s="77"/>
    </row>
    <row r="47" spans="1:12">
      <c r="A47" s="77"/>
      <c r="B47" s="109"/>
      <c r="C47" s="77"/>
      <c r="D47" s="77"/>
      <c r="E47" s="110"/>
      <c r="F47" s="77"/>
      <c r="G47" s="111"/>
      <c r="H47" s="77"/>
      <c r="I47" s="77"/>
      <c r="J47" s="77"/>
      <c r="K47" s="77"/>
      <c r="L47" s="77"/>
    </row>
    <row r="48" spans="1:12" ht="16.5">
      <c r="A48" s="112"/>
      <c r="J48" s="77"/>
      <c r="K48" s="77"/>
      <c r="L48" s="77"/>
    </row>
    <row r="49" spans="1:12">
      <c r="J49" s="77"/>
      <c r="K49" s="77"/>
      <c r="L49" s="77"/>
    </row>
    <row r="50" spans="1:12">
      <c r="J50" s="77"/>
      <c r="K50" s="77"/>
      <c r="L50" s="77"/>
    </row>
    <row r="51" spans="1:12">
      <c r="J51" s="77"/>
      <c r="K51" s="77"/>
      <c r="L51" s="77"/>
    </row>
    <row r="52" spans="1:12">
      <c r="A52" s="113"/>
      <c r="J52" s="77"/>
      <c r="K52" s="77"/>
      <c r="L52" s="77"/>
    </row>
    <row r="53" spans="1:12">
      <c r="J53" s="77"/>
      <c r="K53" s="77"/>
      <c r="L53" s="77"/>
    </row>
    <row r="54" spans="1:12">
      <c r="J54" s="77"/>
      <c r="K54" s="77"/>
      <c r="L54" s="77"/>
    </row>
  </sheetData>
  <mergeCells count="5">
    <mergeCell ref="A2:E2"/>
    <mergeCell ref="A36:I38"/>
    <mergeCell ref="A9:I9"/>
    <mergeCell ref="A23:E23"/>
    <mergeCell ref="A39:I39"/>
  </mergeCells>
  <phoneticPr fontId="46"/>
  <dataValidations count="3">
    <dataValidation type="list" allowBlank="1" showErrorMessage="1" error="一覧から選択してください。" sqref="A11:A20" xr:uid="{00000000-0002-0000-0D00-000000000000}">
      <formula1>MenuList</formula1>
    </dataValidation>
    <dataValidation type="list" allowBlank="1" showErrorMessage="1" error="一覧から選択してください。" sqref="B7" xr:uid="{00000000-0002-0000-0D00-000001000000}">
      <formula1>ServiceList</formula1>
    </dataValidation>
    <dataValidation type="list" allowBlank="1" showErrorMessage="1" error="一覧から選択してください。" sqref="A25:A34" xr:uid="{00000000-0002-0000-0D00-000002000000}">
      <formula1>VisitTypeList</formula1>
    </dataValidation>
  </dataValidations>
  <pageMargins left="0.35" right="0.35" top="0.45" bottom="0.45" header="0.2" footer="0.2"/>
  <pageSetup paperSize="9" scale="72" fitToHeight="0" orientation="landscape" horizontalDpi="300" verticalDpi="300"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rgb="FFA5A5A5"/>
    <pageSetUpPr fitToPage="1"/>
  </sheetPr>
  <dimension ref="A1:M54"/>
  <sheetViews>
    <sheetView showGridLines="0" view="pageBreakPreview" zoomScale="74" zoomScaleNormal="106" workbookViewId="0">
      <selection activeCell="G4" sqref="G4:G7"/>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49" t="s">
        <v>220</v>
      </c>
      <c r="B1" s="49"/>
      <c r="C1" s="49"/>
      <c r="D1" s="49"/>
      <c r="E1" s="49"/>
      <c r="F1" s="49"/>
      <c r="G1" s="49"/>
      <c r="H1" s="49"/>
      <c r="I1" s="49"/>
      <c r="J1" s="49"/>
      <c r="K1" s="49"/>
      <c r="L1" s="49"/>
    </row>
    <row r="2" spans="1:13" ht="31.5" customHeight="1">
      <c r="A2" s="130" t="s">
        <v>221</v>
      </c>
      <c r="B2" s="131"/>
      <c r="C2" s="131"/>
      <c r="D2" s="131"/>
      <c r="E2" s="131"/>
      <c r="F2" s="77"/>
      <c r="G2" s="77"/>
      <c r="H2" s="77"/>
      <c r="I2" s="77"/>
      <c r="J2" s="77"/>
      <c r="K2" s="114" t="s">
        <v>198</v>
      </c>
      <c r="L2" s="115" t="s">
        <v>199</v>
      </c>
      <c r="M2" s="115" t="s">
        <v>200</v>
      </c>
    </row>
    <row r="3" spans="1:13">
      <c r="A3" s="77"/>
      <c r="B3" s="77"/>
      <c r="C3" s="77"/>
      <c r="D3" s="77"/>
      <c r="E3" s="77"/>
      <c r="F3" s="77"/>
      <c r="G3" s="77"/>
      <c r="H3" s="77"/>
      <c r="I3" s="77"/>
      <c r="J3" s="77"/>
      <c r="K3" s="20" t="s">
        <v>79</v>
      </c>
      <c r="L3" s="20">
        <f>B4</f>
        <v>0</v>
      </c>
    </row>
    <row r="4" spans="1:13" ht="28.9" customHeight="1">
      <c r="A4" s="50" t="s">
        <v>79</v>
      </c>
      <c r="B4" s="86"/>
      <c r="F4" s="77"/>
      <c r="G4" s="77"/>
      <c r="H4" s="77"/>
      <c r="I4" s="77"/>
      <c r="J4" s="77"/>
      <c r="K4" s="20" t="s">
        <v>71</v>
      </c>
      <c r="L4" s="20">
        <f t="shared" ref="L4:L9" si="0">SUMIF($A$11:$A$20,K4,$F$11:$F$20)</f>
        <v>0</v>
      </c>
      <c r="M4">
        <f t="shared" ref="M4:M9" si="1">SUMIF($A$11:$A$20,K4,$H$11:$H$20)</f>
        <v>0</v>
      </c>
    </row>
    <row r="5" spans="1:13" ht="28.9" customHeight="1">
      <c r="A5" s="50" t="s">
        <v>129</v>
      </c>
      <c r="B5" s="87"/>
      <c r="F5" s="77"/>
      <c r="G5" s="77"/>
      <c r="H5" s="77"/>
      <c r="I5" s="77"/>
      <c r="J5" s="77"/>
      <c r="K5" s="20" t="s">
        <v>72</v>
      </c>
      <c r="L5" s="20">
        <f t="shared" si="0"/>
        <v>0</v>
      </c>
      <c r="M5">
        <f t="shared" si="1"/>
        <v>0</v>
      </c>
    </row>
    <row r="6" spans="1:13" ht="25.5" customHeight="1">
      <c r="A6" s="50" t="s">
        <v>201</v>
      </c>
      <c r="B6" s="87"/>
      <c r="F6" s="77"/>
      <c r="G6" s="77"/>
      <c r="H6" s="77"/>
      <c r="I6" s="77"/>
      <c r="J6" s="77"/>
      <c r="K6" s="20" t="s">
        <v>73</v>
      </c>
      <c r="L6" s="20">
        <f t="shared" si="0"/>
        <v>0</v>
      </c>
      <c r="M6">
        <f t="shared" si="1"/>
        <v>0</v>
      </c>
    </row>
    <row r="7" spans="1:13" ht="33" customHeight="1">
      <c r="A7" s="50" t="s">
        <v>80</v>
      </c>
      <c r="B7" s="86"/>
      <c r="F7" s="77"/>
      <c r="G7" s="77"/>
      <c r="H7" s="77"/>
      <c r="I7" s="77"/>
      <c r="J7" s="77"/>
      <c r="K7" s="20" t="s">
        <v>75</v>
      </c>
      <c r="L7" s="20">
        <f t="shared" si="0"/>
        <v>0</v>
      </c>
      <c r="M7">
        <f t="shared" si="1"/>
        <v>0</v>
      </c>
    </row>
    <row r="8" spans="1:13" ht="25.5" customHeight="1" thickBot="1">
      <c r="A8" s="77"/>
      <c r="B8" s="77"/>
      <c r="C8" s="77"/>
      <c r="D8" s="77"/>
      <c r="E8" s="77"/>
      <c r="F8" s="77"/>
      <c r="G8" s="77"/>
      <c r="H8" s="77"/>
      <c r="I8" s="77"/>
      <c r="J8" s="77"/>
      <c r="K8" s="20" t="s">
        <v>76</v>
      </c>
      <c r="L8" s="20">
        <f t="shared" si="0"/>
        <v>0</v>
      </c>
      <c r="M8">
        <f t="shared" si="1"/>
        <v>0</v>
      </c>
    </row>
    <row r="9" spans="1:13" ht="22.5" customHeight="1">
      <c r="A9" s="133" t="s">
        <v>130</v>
      </c>
      <c r="B9" s="134"/>
      <c r="C9" s="134"/>
      <c r="D9" s="134"/>
      <c r="E9" s="134"/>
      <c r="F9" s="134"/>
      <c r="G9" s="134"/>
      <c r="H9" s="134"/>
      <c r="I9" s="134"/>
      <c r="J9" s="77"/>
      <c r="K9" s="20" t="s">
        <v>77</v>
      </c>
      <c r="L9" s="20">
        <f t="shared" si="0"/>
        <v>0</v>
      </c>
      <c r="M9">
        <f t="shared" si="1"/>
        <v>0</v>
      </c>
    </row>
    <row r="10" spans="1:13" ht="56.25" customHeight="1">
      <c r="A10" s="70" t="s">
        <v>131</v>
      </c>
      <c r="B10" s="70" t="s">
        <v>132</v>
      </c>
      <c r="C10" s="70" t="s">
        <v>133</v>
      </c>
      <c r="D10" s="70" t="s">
        <v>134</v>
      </c>
      <c r="E10" s="70" t="s">
        <v>135</v>
      </c>
      <c r="F10" s="70" t="s">
        <v>136</v>
      </c>
      <c r="G10" s="70" t="s">
        <v>137</v>
      </c>
      <c r="H10" s="70" t="s">
        <v>203</v>
      </c>
      <c r="I10" s="70" t="s">
        <v>139</v>
      </c>
      <c r="J10" s="20" t="s">
        <v>140</v>
      </c>
      <c r="K10" s="20" t="s">
        <v>204</v>
      </c>
      <c r="L10" s="20">
        <f>D35</f>
        <v>0</v>
      </c>
      <c r="M10">
        <f>E35</f>
        <v>0</v>
      </c>
    </row>
    <row r="11" spans="1:13" ht="42" customHeight="1">
      <c r="A11" s="83"/>
      <c r="B11" s="83"/>
      <c r="C11" s="83"/>
      <c r="D11" s="103"/>
      <c r="E11" s="103"/>
      <c r="F11" s="92"/>
      <c r="G11" s="116">
        <f t="shared" ref="G11:G20" si="2">J11</f>
        <v>0</v>
      </c>
      <c r="H11" s="91">
        <f t="shared" ref="H11:H20" si="3">IF(J11=0,0,IF($J$42&lt;=500000,J11,J11/$J$42*500000))</f>
        <v>0</v>
      </c>
      <c r="I11" s="117"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0">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0" t="s">
        <v>205</v>
      </c>
      <c r="L11" s="20">
        <f>E44</f>
        <v>0</v>
      </c>
    </row>
    <row r="12" spans="1:13" ht="42" customHeight="1">
      <c r="A12" s="83"/>
      <c r="B12" s="83"/>
      <c r="C12" s="83"/>
      <c r="D12" s="103"/>
      <c r="E12" s="103"/>
      <c r="F12" s="92"/>
      <c r="G12" s="116">
        <f t="shared" si="2"/>
        <v>0</v>
      </c>
      <c r="H12" s="91">
        <f t="shared" si="3"/>
        <v>0</v>
      </c>
      <c r="I12" s="117"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0">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77"/>
      <c r="L12" s="77"/>
    </row>
    <row r="13" spans="1:13" ht="42" customHeight="1">
      <c r="A13" s="83"/>
      <c r="B13" s="83"/>
      <c r="C13" s="83"/>
      <c r="D13" s="103"/>
      <c r="E13" s="103"/>
      <c r="F13" s="92"/>
      <c r="G13" s="116">
        <f t="shared" si="2"/>
        <v>0</v>
      </c>
      <c r="H13" s="91">
        <f t="shared" si="3"/>
        <v>0</v>
      </c>
      <c r="I13" s="117"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0">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77"/>
      <c r="L13" s="77"/>
    </row>
    <row r="14" spans="1:13" ht="42" customHeight="1">
      <c r="A14" s="83"/>
      <c r="B14" s="83"/>
      <c r="C14" s="83"/>
      <c r="D14" s="103"/>
      <c r="E14" s="103"/>
      <c r="F14" s="92"/>
      <c r="G14" s="116">
        <f t="shared" si="2"/>
        <v>0</v>
      </c>
      <c r="H14" s="91">
        <f t="shared" si="3"/>
        <v>0</v>
      </c>
      <c r="I14" s="117"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0">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77"/>
      <c r="L14" s="77"/>
    </row>
    <row r="15" spans="1:13" ht="42" customHeight="1">
      <c r="A15" s="83"/>
      <c r="B15" s="83"/>
      <c r="C15" s="83"/>
      <c r="D15" s="103"/>
      <c r="E15" s="103"/>
      <c r="F15" s="92"/>
      <c r="G15" s="116">
        <f t="shared" si="2"/>
        <v>0</v>
      </c>
      <c r="H15" s="91">
        <f t="shared" si="3"/>
        <v>0</v>
      </c>
      <c r="I15" s="117"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0">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77"/>
      <c r="L15" s="77"/>
    </row>
    <row r="16" spans="1:13" ht="42" customHeight="1">
      <c r="A16" s="83"/>
      <c r="B16" s="83"/>
      <c r="C16" s="83"/>
      <c r="D16" s="103"/>
      <c r="E16" s="103"/>
      <c r="F16" s="92"/>
      <c r="G16" s="116">
        <f t="shared" si="2"/>
        <v>0</v>
      </c>
      <c r="H16" s="91">
        <f t="shared" si="3"/>
        <v>0</v>
      </c>
      <c r="I16" s="117"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0">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77"/>
      <c r="L16" s="77"/>
    </row>
    <row r="17" spans="1:12" ht="42" customHeight="1">
      <c r="A17" s="83"/>
      <c r="B17" s="83"/>
      <c r="C17" s="83"/>
      <c r="D17" s="103"/>
      <c r="E17" s="103"/>
      <c r="F17" s="92"/>
      <c r="G17" s="116">
        <f t="shared" si="2"/>
        <v>0</v>
      </c>
      <c r="H17" s="91">
        <f t="shared" si="3"/>
        <v>0</v>
      </c>
      <c r="I17" s="117"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0">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77"/>
      <c r="L17" s="77"/>
    </row>
    <row r="18" spans="1:12" ht="42" customHeight="1">
      <c r="A18" s="83"/>
      <c r="B18" s="83"/>
      <c r="C18" s="83"/>
      <c r="D18" s="103"/>
      <c r="E18" s="103"/>
      <c r="F18" s="92"/>
      <c r="G18" s="116">
        <f t="shared" si="2"/>
        <v>0</v>
      </c>
      <c r="H18" s="91">
        <f t="shared" si="3"/>
        <v>0</v>
      </c>
      <c r="I18" s="117"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0">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77"/>
      <c r="L18" s="77"/>
    </row>
    <row r="19" spans="1:12" ht="42" customHeight="1">
      <c r="A19" s="83"/>
      <c r="B19" s="83"/>
      <c r="C19" s="83"/>
      <c r="D19" s="103"/>
      <c r="E19" s="103"/>
      <c r="F19" s="92"/>
      <c r="G19" s="116">
        <f t="shared" si="2"/>
        <v>0</v>
      </c>
      <c r="H19" s="91">
        <f t="shared" si="3"/>
        <v>0</v>
      </c>
      <c r="I19" s="117"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0">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77"/>
      <c r="L19" s="77"/>
    </row>
    <row r="20" spans="1:12" ht="42" customHeight="1">
      <c r="A20" s="83"/>
      <c r="B20" s="83"/>
      <c r="C20" s="83"/>
      <c r="D20" s="103"/>
      <c r="E20" s="103"/>
      <c r="F20" s="92"/>
      <c r="G20" s="116">
        <f t="shared" si="2"/>
        <v>0</v>
      </c>
      <c r="H20" s="91">
        <f t="shared" si="3"/>
        <v>0</v>
      </c>
      <c r="I20" s="117"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0">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77"/>
      <c r="L20" s="77"/>
    </row>
    <row r="21" spans="1:12" ht="27" customHeight="1">
      <c r="A21" s="68"/>
      <c r="B21" s="67" t="s">
        <v>142</v>
      </c>
      <c r="C21" s="68"/>
      <c r="D21" s="68"/>
      <c r="E21" s="68"/>
      <c r="F21" s="97">
        <f>SUM(F11:F20)</f>
        <v>0</v>
      </c>
      <c r="G21" s="97">
        <f>SUM(G11:G20)</f>
        <v>0</v>
      </c>
      <c r="H21" s="97">
        <f>SUM(H11:H20)</f>
        <v>0</v>
      </c>
      <c r="I21" s="69" t="str">
        <f>IF(COUNTIF(I11:I20,"*要修正*")&gt;0,"基準額超過あり","○")</f>
        <v>○</v>
      </c>
      <c r="J21" s="77"/>
      <c r="K21" s="77"/>
      <c r="L21" s="77"/>
    </row>
    <row r="22" spans="1:12" ht="40.15" customHeight="1" thickBot="1">
      <c r="A22" s="77"/>
      <c r="B22" s="77"/>
      <c r="C22" s="77"/>
      <c r="D22" s="77"/>
      <c r="E22" s="77"/>
      <c r="F22" s="77"/>
      <c r="G22" s="77"/>
      <c r="H22" s="77"/>
      <c r="I22" s="77"/>
      <c r="J22" s="77"/>
      <c r="K22" s="77"/>
      <c r="L22" s="77"/>
    </row>
    <row r="23" spans="1:12" ht="22.5" customHeight="1" thickBot="1">
      <c r="A23" s="135" t="s">
        <v>144</v>
      </c>
      <c r="B23" s="136"/>
      <c r="C23" s="136"/>
      <c r="D23" s="136"/>
      <c r="E23" s="137"/>
      <c r="I23" s="81"/>
      <c r="J23" s="77"/>
      <c r="K23" s="77"/>
      <c r="L23" s="77"/>
    </row>
    <row r="24" spans="1:12" ht="51" customHeight="1">
      <c r="A24" s="51" t="s">
        <v>145</v>
      </c>
      <c r="B24" s="51" t="s">
        <v>146</v>
      </c>
      <c r="C24" s="51" t="s">
        <v>147</v>
      </c>
      <c r="D24" s="51" t="s">
        <v>148</v>
      </c>
      <c r="E24" s="51" t="s">
        <v>149</v>
      </c>
      <c r="F24" s="44"/>
      <c r="G24" s="44"/>
      <c r="H24" s="77"/>
      <c r="I24" s="44"/>
      <c r="J24" s="77"/>
      <c r="K24" s="77"/>
      <c r="L24" s="77"/>
    </row>
    <row r="25" spans="1:12" ht="54" customHeight="1">
      <c r="A25" s="83"/>
      <c r="B25" s="104"/>
      <c r="C25" s="83"/>
      <c r="D25" s="89">
        <f t="shared" ref="D25:D34" si="4">IF(A25="",0,IF(LEFT(A25,1)="①",4000,IF(LEFT(A25,1)="②",2500,IF(LEFT(A25,1)="③",5000,IF(LEFT(A25,1)="④",3500,0))))*B25)</f>
        <v>0</v>
      </c>
      <c r="E25" s="89">
        <f t="shared" ref="E25:E34" si="5">IF(D25=0,0,IF($J$42&lt;=500000,D25,D25/$J$42*500000))</f>
        <v>0</v>
      </c>
      <c r="F25" s="99"/>
      <c r="G25" s="100"/>
      <c r="H25" s="77"/>
      <c r="I25" s="45"/>
      <c r="J25" s="101">
        <f t="shared" ref="J25:J34" si="6">D25</f>
        <v>0</v>
      </c>
      <c r="K25" s="77"/>
      <c r="L25" s="77"/>
    </row>
    <row r="26" spans="1:12" ht="37.5" customHeight="1">
      <c r="A26" s="83"/>
      <c r="B26" s="104"/>
      <c r="C26" s="83"/>
      <c r="D26" s="89">
        <f t="shared" si="4"/>
        <v>0</v>
      </c>
      <c r="E26" s="89">
        <f t="shared" si="5"/>
        <v>0</v>
      </c>
      <c r="F26" s="99"/>
      <c r="G26" s="100"/>
      <c r="H26" s="77"/>
      <c r="I26" s="45"/>
      <c r="J26" s="101">
        <f t="shared" si="6"/>
        <v>0</v>
      </c>
      <c r="K26" s="77"/>
      <c r="L26" s="77"/>
    </row>
    <row r="27" spans="1:12" ht="37.5" customHeight="1">
      <c r="A27" s="83"/>
      <c r="B27" s="104"/>
      <c r="C27" s="83"/>
      <c r="D27" s="89">
        <f t="shared" si="4"/>
        <v>0</v>
      </c>
      <c r="E27" s="89">
        <f t="shared" si="5"/>
        <v>0</v>
      </c>
      <c r="F27" s="99"/>
      <c r="G27" s="100"/>
      <c r="H27" s="77"/>
      <c r="I27" s="45"/>
      <c r="J27" s="101">
        <f t="shared" si="6"/>
        <v>0</v>
      </c>
      <c r="K27" s="77"/>
      <c r="L27" s="77"/>
    </row>
    <row r="28" spans="1:12" ht="37.5" customHeight="1">
      <c r="A28" s="83"/>
      <c r="B28" s="104"/>
      <c r="C28" s="83"/>
      <c r="D28" s="89">
        <f t="shared" si="4"/>
        <v>0</v>
      </c>
      <c r="E28" s="89">
        <f t="shared" si="5"/>
        <v>0</v>
      </c>
      <c r="F28" s="99"/>
      <c r="G28" s="100"/>
      <c r="H28" s="77"/>
      <c r="I28" s="45"/>
      <c r="J28" s="101">
        <f t="shared" si="6"/>
        <v>0</v>
      </c>
      <c r="K28" s="77"/>
      <c r="L28" s="77"/>
    </row>
    <row r="29" spans="1:12" ht="37.5" customHeight="1">
      <c r="A29" s="83"/>
      <c r="B29" s="104"/>
      <c r="C29" s="83"/>
      <c r="D29" s="89">
        <f t="shared" si="4"/>
        <v>0</v>
      </c>
      <c r="E29" s="89">
        <f t="shared" si="5"/>
        <v>0</v>
      </c>
      <c r="F29" s="99"/>
      <c r="G29" s="100"/>
      <c r="H29" s="77"/>
      <c r="I29" s="45"/>
      <c r="J29" s="101">
        <f t="shared" si="6"/>
        <v>0</v>
      </c>
      <c r="K29" s="77"/>
      <c r="L29" s="77"/>
    </row>
    <row r="30" spans="1:12" ht="37.5" customHeight="1">
      <c r="A30" s="83"/>
      <c r="B30" s="104"/>
      <c r="C30" s="83"/>
      <c r="D30" s="89">
        <f t="shared" si="4"/>
        <v>0</v>
      </c>
      <c r="E30" s="89">
        <f t="shared" si="5"/>
        <v>0</v>
      </c>
      <c r="F30" s="99"/>
      <c r="G30" s="100"/>
      <c r="H30" s="77"/>
      <c r="I30" s="45"/>
      <c r="J30" s="101">
        <f t="shared" si="6"/>
        <v>0</v>
      </c>
      <c r="K30" s="77"/>
      <c r="L30" s="77"/>
    </row>
    <row r="31" spans="1:12" ht="37.5" customHeight="1">
      <c r="A31" s="83"/>
      <c r="B31" s="104"/>
      <c r="C31" s="83"/>
      <c r="D31" s="89">
        <f t="shared" si="4"/>
        <v>0</v>
      </c>
      <c r="E31" s="89">
        <f t="shared" si="5"/>
        <v>0</v>
      </c>
      <c r="F31" s="99"/>
      <c r="G31" s="100"/>
      <c r="H31" s="77"/>
      <c r="I31" s="45"/>
      <c r="J31" s="101">
        <f t="shared" si="6"/>
        <v>0</v>
      </c>
      <c r="K31" s="77"/>
      <c r="L31" s="77"/>
    </row>
    <row r="32" spans="1:12" ht="37.5" customHeight="1">
      <c r="A32" s="83"/>
      <c r="B32" s="104"/>
      <c r="C32" s="83"/>
      <c r="D32" s="89">
        <f t="shared" si="4"/>
        <v>0</v>
      </c>
      <c r="E32" s="89">
        <f t="shared" si="5"/>
        <v>0</v>
      </c>
      <c r="F32" s="99"/>
      <c r="G32" s="100"/>
      <c r="H32" s="77"/>
      <c r="I32" s="45"/>
      <c r="J32" s="101">
        <f t="shared" si="6"/>
        <v>0</v>
      </c>
      <c r="K32" s="77"/>
      <c r="L32" s="77"/>
    </row>
    <row r="33" spans="1:12" ht="37.5" customHeight="1">
      <c r="A33" s="83"/>
      <c r="B33" s="104"/>
      <c r="C33" s="83"/>
      <c r="D33" s="89">
        <f t="shared" si="4"/>
        <v>0</v>
      </c>
      <c r="E33" s="89">
        <f t="shared" si="5"/>
        <v>0</v>
      </c>
      <c r="F33" s="99"/>
      <c r="G33" s="100"/>
      <c r="H33" s="77"/>
      <c r="I33" s="45"/>
      <c r="J33" s="101">
        <f t="shared" si="6"/>
        <v>0</v>
      </c>
      <c r="K33" s="77"/>
      <c r="L33" s="77"/>
    </row>
    <row r="34" spans="1:12" ht="37.5" customHeight="1">
      <c r="A34" s="83"/>
      <c r="B34" s="104"/>
      <c r="C34" s="83"/>
      <c r="D34" s="89">
        <f t="shared" si="4"/>
        <v>0</v>
      </c>
      <c r="E34" s="89">
        <f t="shared" si="5"/>
        <v>0</v>
      </c>
      <c r="F34" s="99"/>
      <c r="G34" s="100"/>
      <c r="H34" s="77"/>
      <c r="I34" s="45"/>
      <c r="J34" s="101">
        <f t="shared" si="6"/>
        <v>0</v>
      </c>
      <c r="K34" s="77"/>
      <c r="L34" s="77"/>
    </row>
    <row r="35" spans="1:12">
      <c r="A35" s="68"/>
      <c r="B35" s="68"/>
      <c r="C35" s="67" t="s">
        <v>142</v>
      </c>
      <c r="D35" s="97">
        <f>SUM(D25:D34)</f>
        <v>0</v>
      </c>
      <c r="E35" s="97">
        <f>SUM(E25:E34)</f>
        <v>0</v>
      </c>
      <c r="F35" s="99"/>
      <c r="G35" s="99"/>
      <c r="H35" s="77"/>
      <c r="I35" s="46"/>
      <c r="J35" s="77"/>
      <c r="K35" s="77"/>
      <c r="L35" s="77"/>
    </row>
    <row r="36" spans="1:12" ht="48.4" customHeight="1">
      <c r="A36" s="132" t="s">
        <v>152</v>
      </c>
      <c r="B36" s="131"/>
      <c r="C36" s="131"/>
      <c r="D36" s="131"/>
      <c r="E36" s="131"/>
      <c r="F36" s="131"/>
      <c r="G36" s="131"/>
      <c r="H36" s="131"/>
      <c r="I36" s="131"/>
      <c r="J36" s="77"/>
      <c r="K36" s="77"/>
      <c r="L36" s="77"/>
    </row>
    <row r="37" spans="1:12">
      <c r="A37" s="131"/>
      <c r="B37" s="131"/>
      <c r="C37" s="131"/>
      <c r="D37" s="131"/>
      <c r="E37" s="131"/>
      <c r="F37" s="131"/>
      <c r="G37" s="131"/>
      <c r="H37" s="131"/>
      <c r="I37" s="131"/>
      <c r="J37" s="77"/>
      <c r="K37" s="77"/>
      <c r="L37" s="77"/>
    </row>
    <row r="38" spans="1:12" ht="14.65" customHeight="1" thickBot="1">
      <c r="A38" s="131"/>
      <c r="B38" s="131"/>
      <c r="C38" s="131"/>
      <c r="D38" s="131"/>
      <c r="E38" s="131"/>
      <c r="F38" s="131"/>
      <c r="G38" s="131"/>
      <c r="H38" s="131"/>
      <c r="I38" s="131"/>
      <c r="J38" s="77"/>
      <c r="K38" s="77"/>
      <c r="L38" s="77"/>
    </row>
    <row r="39" spans="1:12" ht="22.5" customHeight="1" thickBot="1">
      <c r="A39" s="138" t="s">
        <v>153</v>
      </c>
      <c r="B39" s="134"/>
      <c r="C39" s="134"/>
      <c r="D39" s="134"/>
      <c r="E39" s="134"/>
      <c r="F39" s="134"/>
      <c r="G39" s="134"/>
      <c r="H39" s="134"/>
      <c r="I39" s="134"/>
      <c r="J39" s="77"/>
      <c r="K39" s="77"/>
      <c r="L39" s="77"/>
    </row>
    <row r="40" spans="1:12" ht="20.100000000000001" customHeight="1">
      <c r="A40" s="77"/>
      <c r="B40" s="45" t="s">
        <v>154</v>
      </c>
      <c r="C40" s="77"/>
      <c r="D40" s="77"/>
      <c r="E40" s="89">
        <f>H21</f>
        <v>0</v>
      </c>
      <c r="F40" s="77"/>
      <c r="G40" s="102">
        <f>E21</f>
        <v>0</v>
      </c>
      <c r="H40" s="77"/>
      <c r="I40" s="77"/>
      <c r="J40" s="77"/>
      <c r="K40" s="77"/>
      <c r="L40" s="77"/>
    </row>
    <row r="41" spans="1:12" ht="20.100000000000001" customHeight="1">
      <c r="A41" s="77"/>
      <c r="B41" s="45" t="s">
        <v>155</v>
      </c>
      <c r="C41" s="77"/>
      <c r="D41" s="77"/>
      <c r="E41" s="89">
        <f>E35</f>
        <v>0</v>
      </c>
      <c r="F41" s="77"/>
      <c r="G41" s="102">
        <f>E35</f>
        <v>0</v>
      </c>
      <c r="H41" s="77"/>
      <c r="I41" s="77"/>
      <c r="J41" s="77"/>
      <c r="K41" s="77"/>
      <c r="L41" s="77"/>
    </row>
    <row r="42" spans="1:12" ht="20.100000000000001" customHeight="1">
      <c r="A42" s="77"/>
      <c r="B42" s="45" t="s">
        <v>156</v>
      </c>
      <c r="C42" s="77"/>
      <c r="D42" s="77"/>
      <c r="E42" s="89">
        <f>E40+E41</f>
        <v>0</v>
      </c>
      <c r="F42" s="77"/>
      <c r="G42" s="102">
        <f>E40+E41</f>
        <v>0</v>
      </c>
      <c r="H42" s="77"/>
      <c r="I42" s="77"/>
      <c r="J42" s="20">
        <f>SUM(J11:J20)+SUM(J25:J34)</f>
        <v>0</v>
      </c>
      <c r="K42" s="77"/>
      <c r="L42" s="77"/>
    </row>
    <row r="43" spans="1:12" ht="20.100000000000001" customHeight="1">
      <c r="A43" s="77"/>
      <c r="B43" s="45" t="s">
        <v>157</v>
      </c>
      <c r="C43" s="77"/>
      <c r="D43" s="77"/>
      <c r="E43" s="89">
        <v>500000</v>
      </c>
      <c r="F43" s="77"/>
      <c r="G43" s="102">
        <v>500000</v>
      </c>
      <c r="H43" s="77"/>
      <c r="I43" s="77"/>
      <c r="J43" s="77"/>
      <c r="K43" s="77"/>
      <c r="L43" s="77"/>
    </row>
    <row r="44" spans="1:12" ht="20.100000000000001" customHeight="1">
      <c r="A44" s="77"/>
      <c r="B44" s="47" t="s">
        <v>158</v>
      </c>
      <c r="C44" s="77"/>
      <c r="D44" s="77"/>
      <c r="E44" s="105">
        <f>MIN(ROUNDDOWN(E42,-3),E43)</f>
        <v>0</v>
      </c>
      <c r="F44" s="77"/>
      <c r="G44" s="99"/>
      <c r="H44" s="77"/>
      <c r="I44" s="77"/>
      <c r="J44" s="77"/>
      <c r="K44" s="77"/>
      <c r="L44" s="77"/>
    </row>
    <row r="45" spans="1:12">
      <c r="A45" s="77"/>
      <c r="B45" s="106"/>
      <c r="C45" s="77"/>
      <c r="D45" s="77"/>
      <c r="E45" s="107"/>
      <c r="F45" s="77"/>
      <c r="G45" s="108"/>
      <c r="H45" s="77"/>
      <c r="I45" s="77"/>
      <c r="J45" s="77"/>
      <c r="K45" s="77"/>
      <c r="L45" s="77"/>
    </row>
    <row r="46" spans="1:12">
      <c r="A46" s="77"/>
      <c r="B46" s="106"/>
      <c r="C46" s="77"/>
      <c r="D46" s="77"/>
      <c r="E46" s="107"/>
      <c r="F46" s="77"/>
      <c r="G46" s="108"/>
      <c r="H46" s="77"/>
      <c r="I46" s="77"/>
      <c r="J46" s="77"/>
      <c r="K46" s="77"/>
      <c r="L46" s="77"/>
    </row>
    <row r="47" spans="1:12">
      <c r="A47" s="77"/>
      <c r="B47" s="109"/>
      <c r="C47" s="77"/>
      <c r="D47" s="77"/>
      <c r="E47" s="110"/>
      <c r="F47" s="77"/>
      <c r="G47" s="111"/>
      <c r="H47" s="77"/>
      <c r="I47" s="77"/>
      <c r="J47" s="77"/>
      <c r="K47" s="77"/>
      <c r="L47" s="77"/>
    </row>
    <row r="48" spans="1:12" ht="16.5">
      <c r="A48" s="112"/>
      <c r="J48" s="77"/>
      <c r="K48" s="77"/>
      <c r="L48" s="77"/>
    </row>
    <row r="49" spans="1:12">
      <c r="J49" s="77"/>
      <c r="K49" s="77"/>
      <c r="L49" s="77"/>
    </row>
    <row r="50" spans="1:12">
      <c r="J50" s="77"/>
      <c r="K50" s="77"/>
      <c r="L50" s="77"/>
    </row>
    <row r="51" spans="1:12">
      <c r="J51" s="77"/>
      <c r="K51" s="77"/>
      <c r="L51" s="77"/>
    </row>
    <row r="52" spans="1:12">
      <c r="A52" s="113"/>
      <c r="J52" s="77"/>
      <c r="K52" s="77"/>
      <c r="L52" s="77"/>
    </row>
    <row r="53" spans="1:12">
      <c r="J53" s="77"/>
      <c r="K53" s="77"/>
      <c r="L53" s="77"/>
    </row>
    <row r="54" spans="1:12">
      <c r="J54" s="77"/>
      <c r="K54" s="77"/>
      <c r="L54" s="77"/>
    </row>
  </sheetData>
  <mergeCells count="5">
    <mergeCell ref="A2:E2"/>
    <mergeCell ref="A36:I38"/>
    <mergeCell ref="A9:I9"/>
    <mergeCell ref="A23:E23"/>
    <mergeCell ref="A39:I39"/>
  </mergeCells>
  <phoneticPr fontId="46"/>
  <dataValidations count="3">
    <dataValidation type="list" allowBlank="1" showErrorMessage="1" error="一覧から選択してください。" sqref="A11:A20" xr:uid="{00000000-0002-0000-0E00-000000000000}">
      <formula1>MenuList</formula1>
    </dataValidation>
    <dataValidation type="list" allowBlank="1" showErrorMessage="1" error="一覧から選択してください。" sqref="B7" xr:uid="{00000000-0002-0000-0E00-000001000000}">
      <formula1>ServiceList</formula1>
    </dataValidation>
    <dataValidation type="list" allowBlank="1" showErrorMessage="1" error="一覧から選択してください。" sqref="A25:A34" xr:uid="{00000000-0002-0000-0E00-000002000000}">
      <formula1>VisitTypeList</formula1>
    </dataValidation>
  </dataValidations>
  <pageMargins left="0.35" right="0.35" top="0.45" bottom="0.45" header="0.2" footer="0.2"/>
  <pageSetup paperSize="9" scale="72" fitToHeight="0" orientation="landscape" horizontalDpi="300" verticalDpi="300"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tabColor rgb="FFA5A5A5"/>
    <pageSetUpPr fitToPage="1"/>
  </sheetPr>
  <dimension ref="A1:M54"/>
  <sheetViews>
    <sheetView showGridLines="0" view="pageBreakPreview" zoomScale="74" zoomScaleNormal="106" workbookViewId="0">
      <selection activeCell="G3" sqref="G3:G7"/>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49" t="s">
        <v>222</v>
      </c>
      <c r="B1" s="49"/>
      <c r="C1" s="49"/>
      <c r="D1" s="49"/>
      <c r="E1" s="49"/>
      <c r="F1" s="49"/>
      <c r="G1" s="49"/>
      <c r="H1" s="49"/>
      <c r="I1" s="49"/>
      <c r="J1" s="49"/>
      <c r="K1" s="49"/>
      <c r="L1" s="49"/>
    </row>
    <row r="2" spans="1:13" ht="31.5" customHeight="1">
      <c r="A2" s="130" t="s">
        <v>223</v>
      </c>
      <c r="B2" s="131"/>
      <c r="C2" s="131"/>
      <c r="D2" s="131"/>
      <c r="E2" s="131"/>
      <c r="F2" s="77"/>
      <c r="G2" s="77"/>
      <c r="H2" s="77"/>
      <c r="I2" s="77"/>
      <c r="J2" s="77"/>
      <c r="K2" s="114" t="s">
        <v>198</v>
      </c>
      <c r="L2" s="115" t="s">
        <v>199</v>
      </c>
      <c r="M2" s="115" t="s">
        <v>200</v>
      </c>
    </row>
    <row r="3" spans="1:13">
      <c r="A3" s="77"/>
      <c r="B3" s="77"/>
      <c r="C3" s="77"/>
      <c r="D3" s="77"/>
      <c r="E3" s="77"/>
      <c r="F3" s="77"/>
      <c r="G3" s="77"/>
      <c r="H3" s="77"/>
      <c r="I3" s="77"/>
      <c r="J3" s="77"/>
      <c r="K3" s="20" t="s">
        <v>79</v>
      </c>
      <c r="L3" s="20">
        <f>B4</f>
        <v>0</v>
      </c>
    </row>
    <row r="4" spans="1:13" ht="28.9" customHeight="1">
      <c r="A4" s="50" t="s">
        <v>79</v>
      </c>
      <c r="B4" s="86"/>
      <c r="F4" s="77"/>
      <c r="G4" s="77"/>
      <c r="H4" s="77"/>
      <c r="I4" s="77"/>
      <c r="J4" s="77"/>
      <c r="K4" s="20" t="s">
        <v>71</v>
      </c>
      <c r="L4" s="20">
        <f t="shared" ref="L4:L9" si="0">SUMIF($A$11:$A$20,K4,$F$11:$F$20)</f>
        <v>0</v>
      </c>
      <c r="M4">
        <f t="shared" ref="M4:M9" si="1">SUMIF($A$11:$A$20,K4,$H$11:$H$20)</f>
        <v>0</v>
      </c>
    </row>
    <row r="5" spans="1:13" ht="28.9" customHeight="1">
      <c r="A5" s="50" t="s">
        <v>129</v>
      </c>
      <c r="B5" s="87"/>
      <c r="F5" s="77"/>
      <c r="G5" s="77"/>
      <c r="H5" s="77"/>
      <c r="I5" s="77"/>
      <c r="J5" s="77"/>
      <c r="K5" s="20" t="s">
        <v>72</v>
      </c>
      <c r="L5" s="20">
        <f t="shared" si="0"/>
        <v>0</v>
      </c>
      <c r="M5">
        <f t="shared" si="1"/>
        <v>0</v>
      </c>
    </row>
    <row r="6" spans="1:13" ht="25.5" customHeight="1">
      <c r="A6" s="50" t="s">
        <v>201</v>
      </c>
      <c r="B6" s="87"/>
      <c r="F6" s="77"/>
      <c r="G6" s="77"/>
      <c r="H6" s="77"/>
      <c r="I6" s="77"/>
      <c r="J6" s="77"/>
      <c r="K6" s="20" t="s">
        <v>73</v>
      </c>
      <c r="L6" s="20">
        <f t="shared" si="0"/>
        <v>0</v>
      </c>
      <c r="M6">
        <f t="shared" si="1"/>
        <v>0</v>
      </c>
    </row>
    <row r="7" spans="1:13" ht="33" customHeight="1">
      <c r="A7" s="50" t="s">
        <v>80</v>
      </c>
      <c r="B7" s="86"/>
      <c r="F7" s="77"/>
      <c r="G7" s="77"/>
      <c r="H7" s="77"/>
      <c r="I7" s="77"/>
      <c r="J7" s="77"/>
      <c r="K7" s="20" t="s">
        <v>75</v>
      </c>
      <c r="L7" s="20">
        <f t="shared" si="0"/>
        <v>0</v>
      </c>
      <c r="M7">
        <f t="shared" si="1"/>
        <v>0</v>
      </c>
    </row>
    <row r="8" spans="1:13" ht="25.5" customHeight="1" thickBot="1">
      <c r="A8" s="77"/>
      <c r="B8" s="77"/>
      <c r="C8" s="77"/>
      <c r="D8" s="77"/>
      <c r="E8" s="77"/>
      <c r="F8" s="77"/>
      <c r="G8" s="77"/>
      <c r="H8" s="77"/>
      <c r="I8" s="77"/>
      <c r="J8" s="77"/>
      <c r="K8" s="20" t="s">
        <v>76</v>
      </c>
      <c r="L8" s="20">
        <f t="shared" si="0"/>
        <v>0</v>
      </c>
      <c r="M8">
        <f t="shared" si="1"/>
        <v>0</v>
      </c>
    </row>
    <row r="9" spans="1:13" ht="22.5" customHeight="1">
      <c r="A9" s="133" t="s">
        <v>130</v>
      </c>
      <c r="B9" s="134"/>
      <c r="C9" s="134"/>
      <c r="D9" s="134"/>
      <c r="E9" s="134"/>
      <c r="F9" s="134"/>
      <c r="G9" s="134"/>
      <c r="H9" s="134"/>
      <c r="I9" s="134"/>
      <c r="J9" s="77"/>
      <c r="K9" s="20" t="s">
        <v>77</v>
      </c>
      <c r="L9" s="20">
        <f t="shared" si="0"/>
        <v>0</v>
      </c>
      <c r="M9">
        <f t="shared" si="1"/>
        <v>0</v>
      </c>
    </row>
    <row r="10" spans="1:13" ht="56.25" customHeight="1">
      <c r="A10" s="70" t="s">
        <v>131</v>
      </c>
      <c r="B10" s="70" t="s">
        <v>132</v>
      </c>
      <c r="C10" s="70" t="s">
        <v>133</v>
      </c>
      <c r="D10" s="70" t="s">
        <v>134</v>
      </c>
      <c r="E10" s="70" t="s">
        <v>135</v>
      </c>
      <c r="F10" s="70" t="s">
        <v>136</v>
      </c>
      <c r="G10" s="70" t="s">
        <v>137</v>
      </c>
      <c r="H10" s="70" t="s">
        <v>203</v>
      </c>
      <c r="I10" s="70" t="s">
        <v>139</v>
      </c>
      <c r="J10" s="20" t="s">
        <v>140</v>
      </c>
      <c r="K10" s="20" t="s">
        <v>204</v>
      </c>
      <c r="L10" s="20">
        <f>D35</f>
        <v>0</v>
      </c>
      <c r="M10">
        <f>E35</f>
        <v>0</v>
      </c>
    </row>
    <row r="11" spans="1:13" ht="42" customHeight="1">
      <c r="A11" s="83"/>
      <c r="B11" s="83"/>
      <c r="C11" s="83"/>
      <c r="D11" s="103"/>
      <c r="E11" s="103"/>
      <c r="F11" s="92"/>
      <c r="G11" s="116">
        <f t="shared" ref="G11:G20" si="2">J11</f>
        <v>0</v>
      </c>
      <c r="H11" s="91">
        <f t="shared" ref="H11:H20" si="3">IF(J11=0,0,IF($J$42&lt;=500000,J11,J11/$J$42*500000))</f>
        <v>0</v>
      </c>
      <c r="I11" s="117"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0">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0" t="s">
        <v>205</v>
      </c>
      <c r="L11" s="20">
        <f>E44</f>
        <v>0</v>
      </c>
    </row>
    <row r="12" spans="1:13" ht="42" customHeight="1">
      <c r="A12" s="83"/>
      <c r="B12" s="83"/>
      <c r="C12" s="83"/>
      <c r="D12" s="103"/>
      <c r="E12" s="103"/>
      <c r="F12" s="92"/>
      <c r="G12" s="116">
        <f t="shared" si="2"/>
        <v>0</v>
      </c>
      <c r="H12" s="91">
        <f t="shared" si="3"/>
        <v>0</v>
      </c>
      <c r="I12" s="117"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0">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77"/>
      <c r="L12" s="77"/>
    </row>
    <row r="13" spans="1:13" ht="42" customHeight="1">
      <c r="A13" s="83"/>
      <c r="B13" s="83"/>
      <c r="C13" s="83"/>
      <c r="D13" s="103"/>
      <c r="E13" s="103"/>
      <c r="F13" s="92"/>
      <c r="G13" s="116">
        <f t="shared" si="2"/>
        <v>0</v>
      </c>
      <c r="H13" s="91">
        <f t="shared" si="3"/>
        <v>0</v>
      </c>
      <c r="I13" s="117"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0">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77"/>
      <c r="L13" s="77"/>
    </row>
    <row r="14" spans="1:13" ht="42" customHeight="1">
      <c r="A14" s="83"/>
      <c r="B14" s="83"/>
      <c r="C14" s="83"/>
      <c r="D14" s="103"/>
      <c r="E14" s="103"/>
      <c r="F14" s="92"/>
      <c r="G14" s="116">
        <f t="shared" si="2"/>
        <v>0</v>
      </c>
      <c r="H14" s="91">
        <f t="shared" si="3"/>
        <v>0</v>
      </c>
      <c r="I14" s="117"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0">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77"/>
      <c r="L14" s="77"/>
    </row>
    <row r="15" spans="1:13" ht="42" customHeight="1">
      <c r="A15" s="83"/>
      <c r="B15" s="83"/>
      <c r="C15" s="83"/>
      <c r="D15" s="103"/>
      <c r="E15" s="103"/>
      <c r="F15" s="92"/>
      <c r="G15" s="116">
        <f t="shared" si="2"/>
        <v>0</v>
      </c>
      <c r="H15" s="91">
        <f t="shared" si="3"/>
        <v>0</v>
      </c>
      <c r="I15" s="117"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0">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77"/>
      <c r="L15" s="77"/>
    </row>
    <row r="16" spans="1:13" ht="42" customHeight="1">
      <c r="A16" s="83"/>
      <c r="B16" s="83"/>
      <c r="C16" s="83"/>
      <c r="D16" s="103"/>
      <c r="E16" s="103"/>
      <c r="F16" s="92"/>
      <c r="G16" s="116">
        <f t="shared" si="2"/>
        <v>0</v>
      </c>
      <c r="H16" s="91">
        <f t="shared" si="3"/>
        <v>0</v>
      </c>
      <c r="I16" s="117"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0">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77"/>
      <c r="L16" s="77"/>
    </row>
    <row r="17" spans="1:12" ht="42" customHeight="1">
      <c r="A17" s="83"/>
      <c r="B17" s="83"/>
      <c r="C17" s="83"/>
      <c r="D17" s="103"/>
      <c r="E17" s="103"/>
      <c r="F17" s="92"/>
      <c r="G17" s="116">
        <f t="shared" si="2"/>
        <v>0</v>
      </c>
      <c r="H17" s="91">
        <f t="shared" si="3"/>
        <v>0</v>
      </c>
      <c r="I17" s="117"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0">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77"/>
      <c r="L17" s="77"/>
    </row>
    <row r="18" spans="1:12" ht="42" customHeight="1">
      <c r="A18" s="83"/>
      <c r="B18" s="83"/>
      <c r="C18" s="83"/>
      <c r="D18" s="103"/>
      <c r="E18" s="103"/>
      <c r="F18" s="92"/>
      <c r="G18" s="116">
        <f t="shared" si="2"/>
        <v>0</v>
      </c>
      <c r="H18" s="91">
        <f t="shared" si="3"/>
        <v>0</v>
      </c>
      <c r="I18" s="117"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0">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77"/>
      <c r="L18" s="77"/>
    </row>
    <row r="19" spans="1:12" ht="42" customHeight="1">
      <c r="A19" s="83"/>
      <c r="B19" s="83"/>
      <c r="C19" s="83"/>
      <c r="D19" s="103"/>
      <c r="E19" s="103"/>
      <c r="F19" s="92"/>
      <c r="G19" s="116">
        <f t="shared" si="2"/>
        <v>0</v>
      </c>
      <c r="H19" s="91">
        <f t="shared" si="3"/>
        <v>0</v>
      </c>
      <c r="I19" s="117"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0">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77"/>
      <c r="L19" s="77"/>
    </row>
    <row r="20" spans="1:12" ht="42" customHeight="1">
      <c r="A20" s="83"/>
      <c r="B20" s="83"/>
      <c r="C20" s="83"/>
      <c r="D20" s="103"/>
      <c r="E20" s="103"/>
      <c r="F20" s="92"/>
      <c r="G20" s="116">
        <f t="shared" si="2"/>
        <v>0</v>
      </c>
      <c r="H20" s="91">
        <f t="shared" si="3"/>
        <v>0</v>
      </c>
      <c r="I20" s="117"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0">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77"/>
      <c r="L20" s="77"/>
    </row>
    <row r="21" spans="1:12" ht="27" customHeight="1">
      <c r="A21" s="68"/>
      <c r="B21" s="67" t="s">
        <v>142</v>
      </c>
      <c r="C21" s="68"/>
      <c r="D21" s="68"/>
      <c r="E21" s="68"/>
      <c r="F21" s="97">
        <f>SUM(F11:F20)</f>
        <v>0</v>
      </c>
      <c r="G21" s="97">
        <f>SUM(G11:G20)</f>
        <v>0</v>
      </c>
      <c r="H21" s="97">
        <f>SUM(H11:H20)</f>
        <v>0</v>
      </c>
      <c r="I21" s="69" t="str">
        <f>IF(COUNTIF(I11:I20,"*要修正*")&gt;0,"基準額超過あり","○")</f>
        <v>○</v>
      </c>
      <c r="J21" s="77"/>
      <c r="K21" s="77"/>
      <c r="L21" s="77"/>
    </row>
    <row r="22" spans="1:12" ht="40.15" customHeight="1" thickBot="1">
      <c r="A22" s="77"/>
      <c r="B22" s="77"/>
      <c r="C22" s="77"/>
      <c r="D22" s="77"/>
      <c r="E22" s="77"/>
      <c r="F22" s="77"/>
      <c r="G22" s="77"/>
      <c r="H22" s="77"/>
      <c r="I22" s="77"/>
      <c r="J22" s="77"/>
      <c r="K22" s="77"/>
      <c r="L22" s="77"/>
    </row>
    <row r="23" spans="1:12" ht="22.5" customHeight="1" thickBot="1">
      <c r="A23" s="135" t="s">
        <v>144</v>
      </c>
      <c r="B23" s="136"/>
      <c r="C23" s="136"/>
      <c r="D23" s="136"/>
      <c r="E23" s="137"/>
      <c r="I23" s="81"/>
      <c r="J23" s="77"/>
      <c r="K23" s="77"/>
      <c r="L23" s="77"/>
    </row>
    <row r="24" spans="1:12" ht="51" customHeight="1">
      <c r="A24" s="51" t="s">
        <v>145</v>
      </c>
      <c r="B24" s="51" t="s">
        <v>146</v>
      </c>
      <c r="C24" s="51" t="s">
        <v>147</v>
      </c>
      <c r="D24" s="51" t="s">
        <v>148</v>
      </c>
      <c r="E24" s="51" t="s">
        <v>149</v>
      </c>
      <c r="F24" s="44"/>
      <c r="G24" s="44"/>
      <c r="H24" s="77"/>
      <c r="I24" s="44"/>
      <c r="J24" s="77"/>
      <c r="K24" s="77"/>
      <c r="L24" s="77"/>
    </row>
    <row r="25" spans="1:12" ht="54" customHeight="1">
      <c r="A25" s="83"/>
      <c r="B25" s="104"/>
      <c r="C25" s="83"/>
      <c r="D25" s="89">
        <f t="shared" ref="D25:D34" si="4">IF(A25="",0,IF(LEFT(A25,1)="①",4000,IF(LEFT(A25,1)="②",2500,IF(LEFT(A25,1)="③",5000,IF(LEFT(A25,1)="④",3500,0))))*B25)</f>
        <v>0</v>
      </c>
      <c r="E25" s="89">
        <f t="shared" ref="E25:E34" si="5">IF(D25=0,0,IF($J$42&lt;=500000,D25,D25/$J$42*500000))</f>
        <v>0</v>
      </c>
      <c r="F25" s="99"/>
      <c r="G25" s="100"/>
      <c r="H25" s="77"/>
      <c r="I25" s="45"/>
      <c r="J25" s="101">
        <f t="shared" ref="J25:J34" si="6">D25</f>
        <v>0</v>
      </c>
      <c r="K25" s="77"/>
      <c r="L25" s="77"/>
    </row>
    <row r="26" spans="1:12" ht="37.5" customHeight="1">
      <c r="A26" s="83"/>
      <c r="B26" s="104"/>
      <c r="C26" s="83"/>
      <c r="D26" s="89">
        <f t="shared" si="4"/>
        <v>0</v>
      </c>
      <c r="E26" s="89">
        <f t="shared" si="5"/>
        <v>0</v>
      </c>
      <c r="F26" s="99"/>
      <c r="G26" s="100"/>
      <c r="H26" s="77"/>
      <c r="I26" s="45"/>
      <c r="J26" s="101">
        <f t="shared" si="6"/>
        <v>0</v>
      </c>
      <c r="K26" s="77"/>
      <c r="L26" s="77"/>
    </row>
    <row r="27" spans="1:12" ht="37.5" customHeight="1">
      <c r="A27" s="83"/>
      <c r="B27" s="104"/>
      <c r="C27" s="83"/>
      <c r="D27" s="89">
        <f t="shared" si="4"/>
        <v>0</v>
      </c>
      <c r="E27" s="89">
        <f t="shared" si="5"/>
        <v>0</v>
      </c>
      <c r="F27" s="99"/>
      <c r="G27" s="100"/>
      <c r="H27" s="77"/>
      <c r="I27" s="45"/>
      <c r="J27" s="101">
        <f t="shared" si="6"/>
        <v>0</v>
      </c>
      <c r="K27" s="77"/>
      <c r="L27" s="77"/>
    </row>
    <row r="28" spans="1:12" ht="37.5" customHeight="1">
      <c r="A28" s="83"/>
      <c r="B28" s="104"/>
      <c r="C28" s="83"/>
      <c r="D28" s="89">
        <f t="shared" si="4"/>
        <v>0</v>
      </c>
      <c r="E28" s="89">
        <f t="shared" si="5"/>
        <v>0</v>
      </c>
      <c r="F28" s="99"/>
      <c r="G28" s="100"/>
      <c r="H28" s="77"/>
      <c r="I28" s="45"/>
      <c r="J28" s="101">
        <f t="shared" si="6"/>
        <v>0</v>
      </c>
      <c r="K28" s="77"/>
      <c r="L28" s="77"/>
    </row>
    <row r="29" spans="1:12" ht="37.5" customHeight="1">
      <c r="A29" s="83"/>
      <c r="B29" s="104"/>
      <c r="C29" s="83"/>
      <c r="D29" s="89">
        <f t="shared" si="4"/>
        <v>0</v>
      </c>
      <c r="E29" s="89">
        <f t="shared" si="5"/>
        <v>0</v>
      </c>
      <c r="F29" s="99"/>
      <c r="G29" s="100"/>
      <c r="H29" s="77"/>
      <c r="I29" s="45"/>
      <c r="J29" s="101">
        <f t="shared" si="6"/>
        <v>0</v>
      </c>
      <c r="K29" s="77"/>
      <c r="L29" s="77"/>
    </row>
    <row r="30" spans="1:12" ht="37.5" customHeight="1">
      <c r="A30" s="83"/>
      <c r="B30" s="104"/>
      <c r="C30" s="83"/>
      <c r="D30" s="89">
        <f t="shared" si="4"/>
        <v>0</v>
      </c>
      <c r="E30" s="89">
        <f t="shared" si="5"/>
        <v>0</v>
      </c>
      <c r="F30" s="99"/>
      <c r="G30" s="100"/>
      <c r="H30" s="77"/>
      <c r="I30" s="45"/>
      <c r="J30" s="101">
        <f t="shared" si="6"/>
        <v>0</v>
      </c>
      <c r="K30" s="77"/>
      <c r="L30" s="77"/>
    </row>
    <row r="31" spans="1:12" ht="37.5" customHeight="1">
      <c r="A31" s="83"/>
      <c r="B31" s="104"/>
      <c r="C31" s="83"/>
      <c r="D31" s="89">
        <f t="shared" si="4"/>
        <v>0</v>
      </c>
      <c r="E31" s="89">
        <f t="shared" si="5"/>
        <v>0</v>
      </c>
      <c r="F31" s="99"/>
      <c r="G31" s="100"/>
      <c r="H31" s="77"/>
      <c r="I31" s="45"/>
      <c r="J31" s="101">
        <f t="shared" si="6"/>
        <v>0</v>
      </c>
      <c r="K31" s="77"/>
      <c r="L31" s="77"/>
    </row>
    <row r="32" spans="1:12" ht="37.5" customHeight="1">
      <c r="A32" s="83"/>
      <c r="B32" s="104"/>
      <c r="C32" s="83"/>
      <c r="D32" s="89">
        <f t="shared" si="4"/>
        <v>0</v>
      </c>
      <c r="E32" s="89">
        <f t="shared" si="5"/>
        <v>0</v>
      </c>
      <c r="F32" s="99"/>
      <c r="G32" s="100"/>
      <c r="H32" s="77"/>
      <c r="I32" s="45"/>
      <c r="J32" s="101">
        <f t="shared" si="6"/>
        <v>0</v>
      </c>
      <c r="K32" s="77"/>
      <c r="L32" s="77"/>
    </row>
    <row r="33" spans="1:12" ht="37.5" customHeight="1">
      <c r="A33" s="83"/>
      <c r="B33" s="104"/>
      <c r="C33" s="83"/>
      <c r="D33" s="89">
        <f t="shared" si="4"/>
        <v>0</v>
      </c>
      <c r="E33" s="89">
        <f t="shared" si="5"/>
        <v>0</v>
      </c>
      <c r="F33" s="99"/>
      <c r="G33" s="100"/>
      <c r="H33" s="77"/>
      <c r="I33" s="45"/>
      <c r="J33" s="101">
        <f t="shared" si="6"/>
        <v>0</v>
      </c>
      <c r="K33" s="77"/>
      <c r="L33" s="77"/>
    </row>
    <row r="34" spans="1:12" ht="37.5" customHeight="1">
      <c r="A34" s="83"/>
      <c r="B34" s="104"/>
      <c r="C34" s="83"/>
      <c r="D34" s="89">
        <f t="shared" si="4"/>
        <v>0</v>
      </c>
      <c r="E34" s="89">
        <f t="shared" si="5"/>
        <v>0</v>
      </c>
      <c r="F34" s="99"/>
      <c r="G34" s="100"/>
      <c r="H34" s="77"/>
      <c r="I34" s="45"/>
      <c r="J34" s="101">
        <f t="shared" si="6"/>
        <v>0</v>
      </c>
      <c r="K34" s="77"/>
      <c r="L34" s="77"/>
    </row>
    <row r="35" spans="1:12">
      <c r="A35" s="68"/>
      <c r="B35" s="68"/>
      <c r="C35" s="67" t="s">
        <v>142</v>
      </c>
      <c r="D35" s="97">
        <f>SUM(D25:D34)</f>
        <v>0</v>
      </c>
      <c r="E35" s="97">
        <f>SUM(E25:E34)</f>
        <v>0</v>
      </c>
      <c r="F35" s="99"/>
      <c r="G35" s="99"/>
      <c r="H35" s="77"/>
      <c r="I35" s="46"/>
      <c r="J35" s="77"/>
      <c r="K35" s="77"/>
      <c r="L35" s="77"/>
    </row>
    <row r="36" spans="1:12" ht="48.4" customHeight="1">
      <c r="A36" s="132" t="s">
        <v>152</v>
      </c>
      <c r="B36" s="131"/>
      <c r="C36" s="131"/>
      <c r="D36" s="131"/>
      <c r="E36" s="131"/>
      <c r="F36" s="131"/>
      <c r="G36" s="131"/>
      <c r="H36" s="131"/>
      <c r="I36" s="131"/>
      <c r="J36" s="77"/>
      <c r="K36" s="77"/>
      <c r="L36" s="77"/>
    </row>
    <row r="37" spans="1:12">
      <c r="A37" s="131"/>
      <c r="B37" s="131"/>
      <c r="C37" s="131"/>
      <c r="D37" s="131"/>
      <c r="E37" s="131"/>
      <c r="F37" s="131"/>
      <c r="G37" s="131"/>
      <c r="H37" s="131"/>
      <c r="I37" s="131"/>
      <c r="J37" s="77"/>
      <c r="K37" s="77"/>
      <c r="L37" s="77"/>
    </row>
    <row r="38" spans="1:12" ht="14.65" customHeight="1" thickBot="1">
      <c r="A38" s="131"/>
      <c r="B38" s="131"/>
      <c r="C38" s="131"/>
      <c r="D38" s="131"/>
      <c r="E38" s="131"/>
      <c r="F38" s="131"/>
      <c r="G38" s="131"/>
      <c r="H38" s="131"/>
      <c r="I38" s="131"/>
      <c r="J38" s="77"/>
      <c r="K38" s="77"/>
      <c r="L38" s="77"/>
    </row>
    <row r="39" spans="1:12" ht="22.5" customHeight="1" thickBot="1">
      <c r="A39" s="138" t="s">
        <v>153</v>
      </c>
      <c r="B39" s="134"/>
      <c r="C39" s="134"/>
      <c r="D39" s="134"/>
      <c r="E39" s="134"/>
      <c r="F39" s="134"/>
      <c r="G39" s="134"/>
      <c r="H39" s="134"/>
      <c r="I39" s="134"/>
      <c r="J39" s="77"/>
      <c r="K39" s="77"/>
      <c r="L39" s="77"/>
    </row>
    <row r="40" spans="1:12" ht="20.100000000000001" customHeight="1">
      <c r="A40" s="77"/>
      <c r="B40" s="45" t="s">
        <v>154</v>
      </c>
      <c r="C40" s="77"/>
      <c r="D40" s="77"/>
      <c r="E40" s="89">
        <f>H21</f>
        <v>0</v>
      </c>
      <c r="F40" s="77"/>
      <c r="G40" s="102">
        <f>E21</f>
        <v>0</v>
      </c>
      <c r="H40" s="77"/>
      <c r="I40" s="77"/>
      <c r="J40" s="77"/>
      <c r="K40" s="77"/>
      <c r="L40" s="77"/>
    </row>
    <row r="41" spans="1:12" ht="20.100000000000001" customHeight="1">
      <c r="A41" s="77"/>
      <c r="B41" s="45" t="s">
        <v>155</v>
      </c>
      <c r="C41" s="77"/>
      <c r="D41" s="77"/>
      <c r="E41" s="89">
        <f>E35</f>
        <v>0</v>
      </c>
      <c r="F41" s="77"/>
      <c r="G41" s="102">
        <f>E35</f>
        <v>0</v>
      </c>
      <c r="H41" s="77"/>
      <c r="I41" s="77"/>
      <c r="J41" s="77"/>
      <c r="K41" s="77"/>
      <c r="L41" s="77"/>
    </row>
    <row r="42" spans="1:12" ht="20.100000000000001" customHeight="1">
      <c r="A42" s="77"/>
      <c r="B42" s="45" t="s">
        <v>156</v>
      </c>
      <c r="C42" s="77"/>
      <c r="D42" s="77"/>
      <c r="E42" s="89">
        <f>E40+E41</f>
        <v>0</v>
      </c>
      <c r="F42" s="77"/>
      <c r="G42" s="102">
        <f>E40+E41</f>
        <v>0</v>
      </c>
      <c r="H42" s="77"/>
      <c r="I42" s="77"/>
      <c r="J42" s="20">
        <f>SUM(J11:J20)+SUM(J25:J34)</f>
        <v>0</v>
      </c>
      <c r="K42" s="77"/>
      <c r="L42" s="77"/>
    </row>
    <row r="43" spans="1:12" ht="20.100000000000001" customHeight="1">
      <c r="A43" s="77"/>
      <c r="B43" s="45" t="s">
        <v>157</v>
      </c>
      <c r="C43" s="77"/>
      <c r="D43" s="77"/>
      <c r="E43" s="89">
        <v>500000</v>
      </c>
      <c r="F43" s="77"/>
      <c r="G43" s="102">
        <v>500000</v>
      </c>
      <c r="H43" s="77"/>
      <c r="I43" s="77"/>
      <c r="J43" s="77"/>
      <c r="K43" s="77"/>
      <c r="L43" s="77"/>
    </row>
    <row r="44" spans="1:12" ht="20.100000000000001" customHeight="1">
      <c r="A44" s="77"/>
      <c r="B44" s="47" t="s">
        <v>158</v>
      </c>
      <c r="C44" s="77"/>
      <c r="D44" s="77"/>
      <c r="E44" s="105">
        <f>MIN(ROUNDDOWN(E42,-3),E43)</f>
        <v>0</v>
      </c>
      <c r="F44" s="77"/>
      <c r="G44" s="99"/>
      <c r="H44" s="77"/>
      <c r="I44" s="77"/>
      <c r="J44" s="77"/>
      <c r="K44" s="77"/>
      <c r="L44" s="77"/>
    </row>
    <row r="45" spans="1:12">
      <c r="A45" s="77"/>
      <c r="B45" s="106"/>
      <c r="C45" s="77"/>
      <c r="D45" s="77"/>
      <c r="E45" s="107"/>
      <c r="F45" s="77"/>
      <c r="G45" s="108"/>
      <c r="H45" s="77"/>
      <c r="I45" s="77"/>
      <c r="J45" s="77"/>
      <c r="K45" s="77"/>
      <c r="L45" s="77"/>
    </row>
    <row r="46" spans="1:12">
      <c r="A46" s="77"/>
      <c r="B46" s="106"/>
      <c r="C46" s="77"/>
      <c r="D46" s="77"/>
      <c r="E46" s="107"/>
      <c r="F46" s="77"/>
      <c r="G46" s="108"/>
      <c r="H46" s="77"/>
      <c r="I46" s="77"/>
      <c r="J46" s="77"/>
      <c r="K46" s="77"/>
      <c r="L46" s="77"/>
    </row>
    <row r="47" spans="1:12">
      <c r="A47" s="77"/>
      <c r="B47" s="109"/>
      <c r="C47" s="77"/>
      <c r="D47" s="77"/>
      <c r="E47" s="110"/>
      <c r="F47" s="77"/>
      <c r="G47" s="111"/>
      <c r="H47" s="77"/>
      <c r="I47" s="77"/>
      <c r="J47" s="77"/>
      <c r="K47" s="77"/>
      <c r="L47" s="77"/>
    </row>
    <row r="48" spans="1:12" ht="16.5">
      <c r="A48" s="112"/>
      <c r="J48" s="77"/>
      <c r="K48" s="77"/>
      <c r="L48" s="77"/>
    </row>
    <row r="49" spans="1:12">
      <c r="J49" s="77"/>
      <c r="K49" s="77"/>
      <c r="L49" s="77"/>
    </row>
    <row r="50" spans="1:12">
      <c r="J50" s="77"/>
      <c r="K50" s="77"/>
      <c r="L50" s="77"/>
    </row>
    <row r="51" spans="1:12">
      <c r="J51" s="77"/>
      <c r="K51" s="77"/>
      <c r="L51" s="77"/>
    </row>
    <row r="52" spans="1:12">
      <c r="A52" s="113"/>
      <c r="J52" s="77"/>
      <c r="K52" s="77"/>
      <c r="L52" s="77"/>
    </row>
    <row r="53" spans="1:12">
      <c r="J53" s="77"/>
      <c r="K53" s="77"/>
      <c r="L53" s="77"/>
    </row>
    <row r="54" spans="1:12">
      <c r="J54" s="77"/>
      <c r="K54" s="77"/>
      <c r="L54" s="77"/>
    </row>
  </sheetData>
  <mergeCells count="5">
    <mergeCell ref="A2:E2"/>
    <mergeCell ref="A36:I38"/>
    <mergeCell ref="A9:I9"/>
    <mergeCell ref="A23:E23"/>
    <mergeCell ref="A39:I39"/>
  </mergeCells>
  <phoneticPr fontId="46"/>
  <dataValidations count="3">
    <dataValidation type="list" allowBlank="1" showErrorMessage="1" error="一覧から選択してください。" sqref="A11:A20" xr:uid="{00000000-0002-0000-0F00-000000000000}">
      <formula1>MenuList</formula1>
    </dataValidation>
    <dataValidation type="list" allowBlank="1" showErrorMessage="1" error="一覧から選択してください。" sqref="B7" xr:uid="{00000000-0002-0000-0F00-000001000000}">
      <formula1>ServiceList</formula1>
    </dataValidation>
    <dataValidation type="list" allowBlank="1" showErrorMessage="1" error="一覧から選択してください。" sqref="A25:A34" xr:uid="{00000000-0002-0000-0F00-000002000000}">
      <formula1>VisitTypeList</formula1>
    </dataValidation>
  </dataValidations>
  <pageMargins left="0.35" right="0.35" top="0.45" bottom="0.45" header="0.2" footer="0.2"/>
  <pageSetup paperSize="9" scale="72" fitToHeight="0" orientation="landscape" horizontalDpi="300" verticalDpi="300"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A5A5A5"/>
    <pageSetUpPr fitToPage="1"/>
  </sheetPr>
  <dimension ref="A1:M54"/>
  <sheetViews>
    <sheetView showGridLines="0" view="pageBreakPreview" zoomScale="74" zoomScaleNormal="106" workbookViewId="0">
      <selection activeCell="E7" sqref="E7"/>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49" t="s">
        <v>224</v>
      </c>
      <c r="B1" s="49"/>
      <c r="C1" s="49"/>
      <c r="D1" s="49"/>
      <c r="E1" s="49"/>
      <c r="F1" s="49"/>
      <c r="G1" s="49"/>
      <c r="H1" s="49"/>
      <c r="I1" s="49"/>
      <c r="J1" s="49"/>
      <c r="K1" s="49"/>
      <c r="L1" s="49"/>
    </row>
    <row r="2" spans="1:13" ht="31.5" customHeight="1">
      <c r="A2" s="130" t="s">
        <v>225</v>
      </c>
      <c r="B2" s="131"/>
      <c r="C2" s="131"/>
      <c r="D2" s="131"/>
      <c r="E2" s="131"/>
      <c r="F2" s="77"/>
      <c r="G2" s="77"/>
      <c r="H2" s="77"/>
      <c r="I2" s="77"/>
      <c r="J2" s="77"/>
      <c r="K2" s="114" t="s">
        <v>198</v>
      </c>
      <c r="L2" s="115" t="s">
        <v>199</v>
      </c>
      <c r="M2" s="115" t="s">
        <v>200</v>
      </c>
    </row>
    <row r="3" spans="1:13">
      <c r="A3" s="77"/>
      <c r="B3" s="77"/>
      <c r="C3" s="77"/>
      <c r="D3" s="77"/>
      <c r="E3" s="77"/>
      <c r="F3" s="77"/>
      <c r="G3" s="77"/>
      <c r="H3" s="77"/>
      <c r="I3" s="77"/>
      <c r="J3" s="77"/>
      <c r="K3" s="20" t="s">
        <v>79</v>
      </c>
      <c r="L3" s="20">
        <f>B4</f>
        <v>0</v>
      </c>
    </row>
    <row r="4" spans="1:13" ht="28.9" customHeight="1">
      <c r="A4" s="50" t="s">
        <v>79</v>
      </c>
      <c r="B4" s="86"/>
      <c r="F4" s="77"/>
      <c r="G4" s="77"/>
      <c r="H4" s="77"/>
      <c r="I4" s="77"/>
      <c r="J4" s="77"/>
      <c r="K4" s="20" t="s">
        <v>71</v>
      </c>
      <c r="L4" s="20">
        <f t="shared" ref="L4:L9" si="0">SUMIF($A$11:$A$20,K4,$F$11:$F$20)</f>
        <v>0</v>
      </c>
      <c r="M4">
        <f t="shared" ref="M4:M9" si="1">SUMIF($A$11:$A$20,K4,$H$11:$H$20)</f>
        <v>0</v>
      </c>
    </row>
    <row r="5" spans="1:13" ht="28.9" customHeight="1">
      <c r="A5" s="50" t="s">
        <v>129</v>
      </c>
      <c r="B5" s="87"/>
      <c r="F5" s="77"/>
      <c r="G5" s="77"/>
      <c r="H5" s="77"/>
      <c r="I5" s="77"/>
      <c r="J5" s="77"/>
      <c r="K5" s="20" t="s">
        <v>72</v>
      </c>
      <c r="L5" s="20">
        <f t="shared" si="0"/>
        <v>0</v>
      </c>
      <c r="M5">
        <f t="shared" si="1"/>
        <v>0</v>
      </c>
    </row>
    <row r="6" spans="1:13" ht="25.5" customHeight="1">
      <c r="A6" s="50" t="s">
        <v>201</v>
      </c>
      <c r="B6" s="87"/>
      <c r="F6" s="77"/>
      <c r="G6" s="77"/>
      <c r="H6" s="77"/>
      <c r="I6" s="77"/>
      <c r="J6" s="77"/>
      <c r="K6" s="20" t="s">
        <v>73</v>
      </c>
      <c r="L6" s="20">
        <f t="shared" si="0"/>
        <v>0</v>
      </c>
      <c r="M6">
        <f t="shared" si="1"/>
        <v>0</v>
      </c>
    </row>
    <row r="7" spans="1:13" ht="33" customHeight="1">
      <c r="A7" s="50" t="s">
        <v>80</v>
      </c>
      <c r="B7" s="86"/>
      <c r="F7" s="77"/>
      <c r="G7" s="77"/>
      <c r="H7" s="77"/>
      <c r="I7" s="77"/>
      <c r="J7" s="77"/>
      <c r="K7" s="20" t="s">
        <v>75</v>
      </c>
      <c r="L7" s="20">
        <f t="shared" si="0"/>
        <v>0</v>
      </c>
      <c r="M7">
        <f t="shared" si="1"/>
        <v>0</v>
      </c>
    </row>
    <row r="8" spans="1:13" ht="25.5" customHeight="1" thickBot="1">
      <c r="A8" s="77"/>
      <c r="B8" s="77"/>
      <c r="C8" s="77"/>
      <c r="D8" s="77"/>
      <c r="E8" s="77"/>
      <c r="F8" s="77"/>
      <c r="G8" s="77"/>
      <c r="H8" s="77"/>
      <c r="I8" s="77"/>
      <c r="J8" s="77"/>
      <c r="K8" s="20" t="s">
        <v>76</v>
      </c>
      <c r="L8" s="20">
        <f t="shared" si="0"/>
        <v>0</v>
      </c>
      <c r="M8">
        <f t="shared" si="1"/>
        <v>0</v>
      </c>
    </row>
    <row r="9" spans="1:13" ht="22.5" customHeight="1">
      <c r="A9" s="133" t="s">
        <v>130</v>
      </c>
      <c r="B9" s="134"/>
      <c r="C9" s="134"/>
      <c r="D9" s="134"/>
      <c r="E9" s="134"/>
      <c r="F9" s="134"/>
      <c r="G9" s="134"/>
      <c r="H9" s="134"/>
      <c r="I9" s="134"/>
      <c r="J9" s="77"/>
      <c r="K9" s="20" t="s">
        <v>77</v>
      </c>
      <c r="L9" s="20">
        <f t="shared" si="0"/>
        <v>0</v>
      </c>
      <c r="M9">
        <f t="shared" si="1"/>
        <v>0</v>
      </c>
    </row>
    <row r="10" spans="1:13" ht="56.25" customHeight="1">
      <c r="A10" s="70" t="s">
        <v>131</v>
      </c>
      <c r="B10" s="70" t="s">
        <v>132</v>
      </c>
      <c r="C10" s="70" t="s">
        <v>133</v>
      </c>
      <c r="D10" s="70" t="s">
        <v>134</v>
      </c>
      <c r="E10" s="70" t="s">
        <v>135</v>
      </c>
      <c r="F10" s="70" t="s">
        <v>136</v>
      </c>
      <c r="G10" s="70" t="s">
        <v>137</v>
      </c>
      <c r="H10" s="70" t="s">
        <v>203</v>
      </c>
      <c r="I10" s="70" t="s">
        <v>139</v>
      </c>
      <c r="J10" s="20" t="s">
        <v>140</v>
      </c>
      <c r="K10" s="20" t="s">
        <v>204</v>
      </c>
      <c r="L10" s="20">
        <f>D35</f>
        <v>0</v>
      </c>
      <c r="M10">
        <f>E35</f>
        <v>0</v>
      </c>
    </row>
    <row r="11" spans="1:13" ht="42" customHeight="1">
      <c r="A11" s="83"/>
      <c r="B11" s="83"/>
      <c r="C11" s="83"/>
      <c r="D11" s="103"/>
      <c r="E11" s="103"/>
      <c r="F11" s="92"/>
      <c r="G11" s="116">
        <f t="shared" ref="G11:G20" si="2">J11</f>
        <v>0</v>
      </c>
      <c r="H11" s="91">
        <f t="shared" ref="H11:H20" si="3">IF(J11=0,0,IF($J$42&lt;=500000,J11,J11/$J$42*500000))</f>
        <v>0</v>
      </c>
      <c r="I11" s="117"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0">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0" t="s">
        <v>205</v>
      </c>
      <c r="L11" s="20">
        <f>E44</f>
        <v>0</v>
      </c>
    </row>
    <row r="12" spans="1:13" ht="42" customHeight="1">
      <c r="A12" s="83"/>
      <c r="B12" s="83"/>
      <c r="C12" s="83"/>
      <c r="D12" s="103"/>
      <c r="E12" s="103"/>
      <c r="F12" s="92"/>
      <c r="G12" s="116">
        <f t="shared" si="2"/>
        <v>0</v>
      </c>
      <c r="H12" s="91">
        <f t="shared" si="3"/>
        <v>0</v>
      </c>
      <c r="I12" s="117"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0">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77"/>
      <c r="L12" s="77"/>
    </row>
    <row r="13" spans="1:13" ht="42" customHeight="1">
      <c r="A13" s="83"/>
      <c r="B13" s="83"/>
      <c r="C13" s="83"/>
      <c r="D13" s="103"/>
      <c r="E13" s="103"/>
      <c r="F13" s="92"/>
      <c r="G13" s="116">
        <f t="shared" si="2"/>
        <v>0</v>
      </c>
      <c r="H13" s="91">
        <f t="shared" si="3"/>
        <v>0</v>
      </c>
      <c r="I13" s="117"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0">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77"/>
      <c r="L13" s="77"/>
    </row>
    <row r="14" spans="1:13" ht="42" customHeight="1">
      <c r="A14" s="83"/>
      <c r="B14" s="83"/>
      <c r="C14" s="83"/>
      <c r="D14" s="103"/>
      <c r="E14" s="103"/>
      <c r="F14" s="92"/>
      <c r="G14" s="116">
        <f t="shared" si="2"/>
        <v>0</v>
      </c>
      <c r="H14" s="91">
        <f t="shared" si="3"/>
        <v>0</v>
      </c>
      <c r="I14" s="117"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0">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77"/>
      <c r="L14" s="77"/>
    </row>
    <row r="15" spans="1:13" ht="42" customHeight="1">
      <c r="A15" s="83"/>
      <c r="B15" s="83"/>
      <c r="C15" s="83"/>
      <c r="D15" s="103"/>
      <c r="E15" s="103"/>
      <c r="F15" s="92"/>
      <c r="G15" s="116">
        <f t="shared" si="2"/>
        <v>0</v>
      </c>
      <c r="H15" s="91">
        <f t="shared" si="3"/>
        <v>0</v>
      </c>
      <c r="I15" s="117"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0">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77"/>
      <c r="L15" s="77"/>
    </row>
    <row r="16" spans="1:13" ht="42" customHeight="1">
      <c r="A16" s="83"/>
      <c r="B16" s="83"/>
      <c r="C16" s="83"/>
      <c r="D16" s="103"/>
      <c r="E16" s="103"/>
      <c r="F16" s="92"/>
      <c r="G16" s="116">
        <f t="shared" si="2"/>
        <v>0</v>
      </c>
      <c r="H16" s="91">
        <f t="shared" si="3"/>
        <v>0</v>
      </c>
      <c r="I16" s="117"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0">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77"/>
      <c r="L16" s="77"/>
    </row>
    <row r="17" spans="1:12" ht="42" customHeight="1">
      <c r="A17" s="83"/>
      <c r="B17" s="83"/>
      <c r="C17" s="83"/>
      <c r="D17" s="103"/>
      <c r="E17" s="103"/>
      <c r="F17" s="92"/>
      <c r="G17" s="116">
        <f t="shared" si="2"/>
        <v>0</v>
      </c>
      <c r="H17" s="91">
        <f t="shared" si="3"/>
        <v>0</v>
      </c>
      <c r="I17" s="117"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0">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77"/>
      <c r="L17" s="77"/>
    </row>
    <row r="18" spans="1:12" ht="42" customHeight="1">
      <c r="A18" s="83"/>
      <c r="B18" s="83"/>
      <c r="C18" s="83"/>
      <c r="D18" s="103"/>
      <c r="E18" s="103"/>
      <c r="F18" s="92"/>
      <c r="G18" s="116">
        <f t="shared" si="2"/>
        <v>0</v>
      </c>
      <c r="H18" s="91">
        <f t="shared" si="3"/>
        <v>0</v>
      </c>
      <c r="I18" s="117"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0">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77"/>
      <c r="L18" s="77"/>
    </row>
    <row r="19" spans="1:12" ht="42" customHeight="1">
      <c r="A19" s="83"/>
      <c r="B19" s="83"/>
      <c r="C19" s="83"/>
      <c r="D19" s="103"/>
      <c r="E19" s="103"/>
      <c r="F19" s="92"/>
      <c r="G19" s="116">
        <f t="shared" si="2"/>
        <v>0</v>
      </c>
      <c r="H19" s="91">
        <f t="shared" si="3"/>
        <v>0</v>
      </c>
      <c r="I19" s="117"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0">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77"/>
      <c r="L19" s="77"/>
    </row>
    <row r="20" spans="1:12" ht="42" customHeight="1">
      <c r="A20" s="83"/>
      <c r="B20" s="83"/>
      <c r="C20" s="83"/>
      <c r="D20" s="103"/>
      <c r="E20" s="103"/>
      <c r="F20" s="92"/>
      <c r="G20" s="116">
        <f t="shared" si="2"/>
        <v>0</v>
      </c>
      <c r="H20" s="91">
        <f t="shared" si="3"/>
        <v>0</v>
      </c>
      <c r="I20" s="117"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0">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77"/>
      <c r="L20" s="77"/>
    </row>
    <row r="21" spans="1:12" ht="27" customHeight="1">
      <c r="A21" s="68"/>
      <c r="B21" s="67" t="s">
        <v>142</v>
      </c>
      <c r="C21" s="68"/>
      <c r="D21" s="68"/>
      <c r="E21" s="68"/>
      <c r="F21" s="97">
        <f>SUM(F11:F20)</f>
        <v>0</v>
      </c>
      <c r="G21" s="97">
        <f>SUM(G11:G20)</f>
        <v>0</v>
      </c>
      <c r="H21" s="97">
        <f>SUM(H11:H20)</f>
        <v>0</v>
      </c>
      <c r="I21" s="69" t="str">
        <f>IF(COUNTIF(I11:I20,"*要修正*")&gt;0,"基準額超過あり","○")</f>
        <v>○</v>
      </c>
      <c r="J21" s="77"/>
      <c r="K21" s="77"/>
      <c r="L21" s="77"/>
    </row>
    <row r="22" spans="1:12" ht="40.15" customHeight="1" thickBot="1">
      <c r="A22" s="77"/>
      <c r="B22" s="77"/>
      <c r="C22" s="77"/>
      <c r="D22" s="77"/>
      <c r="E22" s="77"/>
      <c r="F22" s="77"/>
      <c r="G22" s="77"/>
      <c r="H22" s="77"/>
      <c r="I22" s="77"/>
      <c r="J22" s="77"/>
      <c r="K22" s="77"/>
      <c r="L22" s="77"/>
    </row>
    <row r="23" spans="1:12" ht="22.5" customHeight="1" thickBot="1">
      <c r="A23" s="135" t="s">
        <v>144</v>
      </c>
      <c r="B23" s="136"/>
      <c r="C23" s="136"/>
      <c r="D23" s="136"/>
      <c r="E23" s="137"/>
      <c r="I23" s="81"/>
      <c r="J23" s="77"/>
      <c r="K23" s="77"/>
      <c r="L23" s="77"/>
    </row>
    <row r="24" spans="1:12" ht="51" customHeight="1">
      <c r="A24" s="51" t="s">
        <v>145</v>
      </c>
      <c r="B24" s="51" t="s">
        <v>146</v>
      </c>
      <c r="C24" s="51" t="s">
        <v>147</v>
      </c>
      <c r="D24" s="51" t="s">
        <v>148</v>
      </c>
      <c r="E24" s="51" t="s">
        <v>149</v>
      </c>
      <c r="F24" s="44"/>
      <c r="G24" s="44"/>
      <c r="H24" s="77"/>
      <c r="I24" s="44"/>
      <c r="J24" s="77"/>
      <c r="K24" s="77"/>
      <c r="L24" s="77"/>
    </row>
    <row r="25" spans="1:12" ht="54" customHeight="1">
      <c r="A25" s="83"/>
      <c r="B25" s="104"/>
      <c r="C25" s="83"/>
      <c r="D25" s="89">
        <f t="shared" ref="D25:D34" si="4">IF(A25="",0,IF(LEFT(A25,1)="①",4000,IF(LEFT(A25,1)="②",2500,IF(LEFT(A25,1)="③",5000,IF(LEFT(A25,1)="④",3500,0))))*B25)</f>
        <v>0</v>
      </c>
      <c r="E25" s="89">
        <f t="shared" ref="E25:E34" si="5">IF(D25=0,0,IF($J$42&lt;=500000,D25,D25/$J$42*500000))</f>
        <v>0</v>
      </c>
      <c r="F25" s="99"/>
      <c r="G25" s="100"/>
      <c r="H25" s="77"/>
      <c r="I25" s="45"/>
      <c r="J25" s="101">
        <f t="shared" ref="J25:J34" si="6">D25</f>
        <v>0</v>
      </c>
      <c r="K25" s="77"/>
      <c r="L25" s="77"/>
    </row>
    <row r="26" spans="1:12" ht="37.5" customHeight="1">
      <c r="A26" s="83"/>
      <c r="B26" s="104"/>
      <c r="C26" s="83"/>
      <c r="D26" s="89">
        <f t="shared" si="4"/>
        <v>0</v>
      </c>
      <c r="E26" s="89">
        <f t="shared" si="5"/>
        <v>0</v>
      </c>
      <c r="F26" s="99"/>
      <c r="G26" s="100"/>
      <c r="H26" s="77"/>
      <c r="I26" s="45"/>
      <c r="J26" s="101">
        <f t="shared" si="6"/>
        <v>0</v>
      </c>
      <c r="K26" s="77"/>
      <c r="L26" s="77"/>
    </row>
    <row r="27" spans="1:12" ht="37.5" customHeight="1">
      <c r="A27" s="83"/>
      <c r="B27" s="104"/>
      <c r="C27" s="83"/>
      <c r="D27" s="89">
        <f t="shared" si="4"/>
        <v>0</v>
      </c>
      <c r="E27" s="89">
        <f t="shared" si="5"/>
        <v>0</v>
      </c>
      <c r="F27" s="99"/>
      <c r="G27" s="100"/>
      <c r="H27" s="77"/>
      <c r="I27" s="45"/>
      <c r="J27" s="101">
        <f t="shared" si="6"/>
        <v>0</v>
      </c>
      <c r="K27" s="77"/>
      <c r="L27" s="77"/>
    </row>
    <row r="28" spans="1:12" ht="37.5" customHeight="1">
      <c r="A28" s="83"/>
      <c r="B28" s="104"/>
      <c r="C28" s="83"/>
      <c r="D28" s="89">
        <f t="shared" si="4"/>
        <v>0</v>
      </c>
      <c r="E28" s="89">
        <f t="shared" si="5"/>
        <v>0</v>
      </c>
      <c r="F28" s="99"/>
      <c r="G28" s="100"/>
      <c r="H28" s="77"/>
      <c r="I28" s="45"/>
      <c r="J28" s="101">
        <f t="shared" si="6"/>
        <v>0</v>
      </c>
      <c r="K28" s="77"/>
      <c r="L28" s="77"/>
    </row>
    <row r="29" spans="1:12" ht="37.5" customHeight="1">
      <c r="A29" s="83"/>
      <c r="B29" s="104"/>
      <c r="C29" s="83"/>
      <c r="D29" s="89">
        <f t="shared" si="4"/>
        <v>0</v>
      </c>
      <c r="E29" s="89">
        <f t="shared" si="5"/>
        <v>0</v>
      </c>
      <c r="F29" s="99"/>
      <c r="G29" s="100"/>
      <c r="H29" s="77"/>
      <c r="I29" s="45"/>
      <c r="J29" s="101">
        <f t="shared" si="6"/>
        <v>0</v>
      </c>
      <c r="K29" s="77"/>
      <c r="L29" s="77"/>
    </row>
    <row r="30" spans="1:12" ht="37.5" customHeight="1">
      <c r="A30" s="83"/>
      <c r="B30" s="104"/>
      <c r="C30" s="83"/>
      <c r="D30" s="89">
        <f t="shared" si="4"/>
        <v>0</v>
      </c>
      <c r="E30" s="89">
        <f t="shared" si="5"/>
        <v>0</v>
      </c>
      <c r="F30" s="99"/>
      <c r="G30" s="100"/>
      <c r="H30" s="77"/>
      <c r="I30" s="45"/>
      <c r="J30" s="101">
        <f t="shared" si="6"/>
        <v>0</v>
      </c>
      <c r="K30" s="77"/>
      <c r="L30" s="77"/>
    </row>
    <row r="31" spans="1:12" ht="37.5" customHeight="1">
      <c r="A31" s="83"/>
      <c r="B31" s="104"/>
      <c r="C31" s="83"/>
      <c r="D31" s="89">
        <f t="shared" si="4"/>
        <v>0</v>
      </c>
      <c r="E31" s="89">
        <f t="shared" si="5"/>
        <v>0</v>
      </c>
      <c r="F31" s="99"/>
      <c r="G31" s="100"/>
      <c r="H31" s="77"/>
      <c r="I31" s="45"/>
      <c r="J31" s="101">
        <f t="shared" si="6"/>
        <v>0</v>
      </c>
      <c r="K31" s="77"/>
      <c r="L31" s="77"/>
    </row>
    <row r="32" spans="1:12" ht="37.5" customHeight="1">
      <c r="A32" s="83"/>
      <c r="B32" s="104"/>
      <c r="C32" s="83"/>
      <c r="D32" s="89">
        <f t="shared" si="4"/>
        <v>0</v>
      </c>
      <c r="E32" s="89">
        <f t="shared" si="5"/>
        <v>0</v>
      </c>
      <c r="F32" s="99"/>
      <c r="G32" s="100"/>
      <c r="H32" s="77"/>
      <c r="I32" s="45"/>
      <c r="J32" s="101">
        <f t="shared" si="6"/>
        <v>0</v>
      </c>
      <c r="K32" s="77"/>
      <c r="L32" s="77"/>
    </row>
    <row r="33" spans="1:12" ht="37.5" customHeight="1">
      <c r="A33" s="83"/>
      <c r="B33" s="104"/>
      <c r="C33" s="83"/>
      <c r="D33" s="89">
        <f t="shared" si="4"/>
        <v>0</v>
      </c>
      <c r="E33" s="89">
        <f t="shared" si="5"/>
        <v>0</v>
      </c>
      <c r="F33" s="99"/>
      <c r="G33" s="100"/>
      <c r="H33" s="77"/>
      <c r="I33" s="45"/>
      <c r="J33" s="101">
        <f t="shared" si="6"/>
        <v>0</v>
      </c>
      <c r="K33" s="77"/>
      <c r="L33" s="77"/>
    </row>
    <row r="34" spans="1:12" ht="37.5" customHeight="1">
      <c r="A34" s="83"/>
      <c r="B34" s="104"/>
      <c r="C34" s="83"/>
      <c r="D34" s="89">
        <f t="shared" si="4"/>
        <v>0</v>
      </c>
      <c r="E34" s="89">
        <f t="shared" si="5"/>
        <v>0</v>
      </c>
      <c r="F34" s="99"/>
      <c r="G34" s="100"/>
      <c r="H34" s="77"/>
      <c r="I34" s="45"/>
      <c r="J34" s="101">
        <f t="shared" si="6"/>
        <v>0</v>
      </c>
      <c r="K34" s="77"/>
      <c r="L34" s="77"/>
    </row>
    <row r="35" spans="1:12">
      <c r="A35" s="68"/>
      <c r="B35" s="68"/>
      <c r="C35" s="67" t="s">
        <v>142</v>
      </c>
      <c r="D35" s="97">
        <f>SUM(D25:D34)</f>
        <v>0</v>
      </c>
      <c r="E35" s="97">
        <f>SUM(E25:E34)</f>
        <v>0</v>
      </c>
      <c r="F35" s="99"/>
      <c r="G35" s="99"/>
      <c r="H35" s="77"/>
      <c r="I35" s="46"/>
      <c r="J35" s="77"/>
      <c r="K35" s="77"/>
      <c r="L35" s="77"/>
    </row>
    <row r="36" spans="1:12" ht="48.4" customHeight="1">
      <c r="A36" s="132" t="s">
        <v>152</v>
      </c>
      <c r="B36" s="131"/>
      <c r="C36" s="131"/>
      <c r="D36" s="131"/>
      <c r="E36" s="131"/>
      <c r="F36" s="131"/>
      <c r="G36" s="131"/>
      <c r="H36" s="131"/>
      <c r="I36" s="131"/>
      <c r="J36" s="77"/>
      <c r="K36" s="77"/>
      <c r="L36" s="77"/>
    </row>
    <row r="37" spans="1:12">
      <c r="A37" s="131"/>
      <c r="B37" s="131"/>
      <c r="C37" s="131"/>
      <c r="D37" s="131"/>
      <c r="E37" s="131"/>
      <c r="F37" s="131"/>
      <c r="G37" s="131"/>
      <c r="H37" s="131"/>
      <c r="I37" s="131"/>
      <c r="J37" s="77"/>
      <c r="K37" s="77"/>
      <c r="L37" s="77"/>
    </row>
    <row r="38" spans="1:12" ht="14.65" customHeight="1" thickBot="1">
      <c r="A38" s="131"/>
      <c r="B38" s="131"/>
      <c r="C38" s="131"/>
      <c r="D38" s="131"/>
      <c r="E38" s="131"/>
      <c r="F38" s="131"/>
      <c r="G38" s="131"/>
      <c r="H38" s="131"/>
      <c r="I38" s="131"/>
      <c r="J38" s="77"/>
      <c r="K38" s="77"/>
      <c r="L38" s="77"/>
    </row>
    <row r="39" spans="1:12" ht="22.5" customHeight="1" thickBot="1">
      <c r="A39" s="138" t="s">
        <v>153</v>
      </c>
      <c r="B39" s="134"/>
      <c r="C39" s="134"/>
      <c r="D39" s="134"/>
      <c r="E39" s="134"/>
      <c r="F39" s="134"/>
      <c r="G39" s="134"/>
      <c r="H39" s="134"/>
      <c r="I39" s="134"/>
      <c r="J39" s="77"/>
      <c r="K39" s="77"/>
      <c r="L39" s="77"/>
    </row>
    <row r="40" spans="1:12" ht="20.100000000000001" customHeight="1">
      <c r="A40" s="77"/>
      <c r="B40" s="45" t="s">
        <v>154</v>
      </c>
      <c r="C40" s="77"/>
      <c r="D40" s="77"/>
      <c r="E40" s="89">
        <f>H21</f>
        <v>0</v>
      </c>
      <c r="F40" s="77"/>
      <c r="G40" s="102">
        <f>E21</f>
        <v>0</v>
      </c>
      <c r="H40" s="77"/>
      <c r="I40" s="77"/>
      <c r="J40" s="77"/>
      <c r="K40" s="77"/>
      <c r="L40" s="77"/>
    </row>
    <row r="41" spans="1:12" ht="20.100000000000001" customHeight="1">
      <c r="A41" s="77"/>
      <c r="B41" s="45" t="s">
        <v>155</v>
      </c>
      <c r="C41" s="77"/>
      <c r="D41" s="77"/>
      <c r="E41" s="89">
        <f>E35</f>
        <v>0</v>
      </c>
      <c r="F41" s="77"/>
      <c r="G41" s="102">
        <f>E35</f>
        <v>0</v>
      </c>
      <c r="H41" s="77"/>
      <c r="I41" s="77"/>
      <c r="J41" s="77"/>
      <c r="K41" s="77"/>
      <c r="L41" s="77"/>
    </row>
    <row r="42" spans="1:12" ht="20.100000000000001" customHeight="1">
      <c r="A42" s="77"/>
      <c r="B42" s="45" t="s">
        <v>156</v>
      </c>
      <c r="C42" s="77"/>
      <c r="D42" s="77"/>
      <c r="E42" s="89">
        <f>E40+E41</f>
        <v>0</v>
      </c>
      <c r="F42" s="77"/>
      <c r="G42" s="102">
        <f>E40+E41</f>
        <v>0</v>
      </c>
      <c r="H42" s="77"/>
      <c r="I42" s="77"/>
      <c r="J42" s="20">
        <f>SUM(J11:J20)+SUM(J25:J34)</f>
        <v>0</v>
      </c>
      <c r="K42" s="77"/>
      <c r="L42" s="77"/>
    </row>
    <row r="43" spans="1:12" ht="20.100000000000001" customHeight="1">
      <c r="A43" s="77"/>
      <c r="B43" s="45" t="s">
        <v>157</v>
      </c>
      <c r="C43" s="77"/>
      <c r="D43" s="77"/>
      <c r="E43" s="89">
        <v>500000</v>
      </c>
      <c r="F43" s="77"/>
      <c r="G43" s="102">
        <v>500000</v>
      </c>
      <c r="H43" s="77"/>
      <c r="I43" s="77"/>
      <c r="J43" s="77"/>
      <c r="K43" s="77"/>
      <c r="L43" s="77"/>
    </row>
    <row r="44" spans="1:12" ht="20.100000000000001" customHeight="1">
      <c r="A44" s="77"/>
      <c r="B44" s="47" t="s">
        <v>158</v>
      </c>
      <c r="C44" s="77"/>
      <c r="D44" s="77"/>
      <c r="E44" s="105">
        <f>MIN(ROUNDDOWN(E42,-3),E43)</f>
        <v>0</v>
      </c>
      <c r="F44" s="77"/>
      <c r="G44" s="99"/>
      <c r="H44" s="77"/>
      <c r="I44" s="77"/>
      <c r="J44" s="77"/>
      <c r="K44" s="77"/>
      <c r="L44" s="77"/>
    </row>
    <row r="45" spans="1:12">
      <c r="A45" s="77"/>
      <c r="B45" s="106"/>
      <c r="C45" s="77"/>
      <c r="D45" s="77"/>
      <c r="E45" s="107"/>
      <c r="F45" s="77"/>
      <c r="G45" s="108"/>
      <c r="H45" s="77"/>
      <c r="I45" s="77"/>
      <c r="J45" s="77"/>
      <c r="K45" s="77"/>
      <c r="L45" s="77"/>
    </row>
    <row r="46" spans="1:12">
      <c r="A46" s="77"/>
      <c r="B46" s="106"/>
      <c r="C46" s="77"/>
      <c r="D46" s="77"/>
      <c r="E46" s="107"/>
      <c r="F46" s="77"/>
      <c r="G46" s="108"/>
      <c r="H46" s="77"/>
      <c r="I46" s="77"/>
      <c r="J46" s="77"/>
      <c r="K46" s="77"/>
      <c r="L46" s="77"/>
    </row>
    <row r="47" spans="1:12">
      <c r="A47" s="77"/>
      <c r="B47" s="109"/>
      <c r="C47" s="77"/>
      <c r="D47" s="77"/>
      <c r="E47" s="110"/>
      <c r="F47" s="77"/>
      <c r="G47" s="111"/>
      <c r="H47" s="77"/>
      <c r="I47" s="77"/>
      <c r="J47" s="77"/>
      <c r="K47" s="77"/>
      <c r="L47" s="77"/>
    </row>
    <row r="48" spans="1:12" ht="16.5">
      <c r="A48" s="112"/>
      <c r="J48" s="77"/>
      <c r="K48" s="77"/>
      <c r="L48" s="77"/>
    </row>
    <row r="49" spans="1:12">
      <c r="J49" s="77"/>
      <c r="K49" s="77"/>
      <c r="L49" s="77"/>
    </row>
    <row r="50" spans="1:12">
      <c r="J50" s="77"/>
      <c r="K50" s="77"/>
      <c r="L50" s="77"/>
    </row>
    <row r="51" spans="1:12">
      <c r="J51" s="77"/>
      <c r="K51" s="77"/>
      <c r="L51" s="77"/>
    </row>
    <row r="52" spans="1:12">
      <c r="A52" s="113"/>
      <c r="J52" s="77"/>
      <c r="K52" s="77"/>
      <c r="L52" s="77"/>
    </row>
    <row r="53" spans="1:12">
      <c r="J53" s="77"/>
      <c r="K53" s="77"/>
      <c r="L53" s="77"/>
    </row>
    <row r="54" spans="1:12">
      <c r="J54" s="77"/>
      <c r="K54" s="77"/>
      <c r="L54" s="77"/>
    </row>
  </sheetData>
  <mergeCells count="5">
    <mergeCell ref="A2:E2"/>
    <mergeCell ref="A36:I38"/>
    <mergeCell ref="A9:I9"/>
    <mergeCell ref="A23:E23"/>
    <mergeCell ref="A39:I39"/>
  </mergeCells>
  <phoneticPr fontId="46"/>
  <dataValidations count="3">
    <dataValidation type="list" allowBlank="1" showErrorMessage="1" error="一覧から選択してください。" sqref="A11:A20" xr:uid="{00000000-0002-0000-1000-000000000000}">
      <formula1>MenuList</formula1>
    </dataValidation>
    <dataValidation type="list" allowBlank="1" showErrorMessage="1" error="一覧から選択してください。" sqref="B7" xr:uid="{00000000-0002-0000-1000-000001000000}">
      <formula1>ServiceList</formula1>
    </dataValidation>
    <dataValidation type="list" allowBlank="1" showErrorMessage="1" error="一覧から選択してください。" sqref="A25:A34" xr:uid="{00000000-0002-0000-1000-000002000000}">
      <formula1>VisitTypeList</formula1>
    </dataValidation>
  </dataValidations>
  <pageMargins left="0.35" right="0.35" top="0.45" bottom="0.45" header="0.2" footer="0.2"/>
  <pageSetup paperSize="9" scale="72" fitToHeight="0" orientation="landscape" horizontalDpi="300" verticalDpi="300"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tabColor rgb="FFA5A5A5"/>
    <pageSetUpPr fitToPage="1"/>
  </sheetPr>
  <dimension ref="A1:M54"/>
  <sheetViews>
    <sheetView showGridLines="0" view="pageBreakPreview" zoomScale="74" zoomScaleNormal="106" workbookViewId="0">
      <selection activeCell="G4" sqref="G4:G7"/>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49" t="s">
        <v>226</v>
      </c>
      <c r="B1" s="49"/>
      <c r="C1" s="49"/>
      <c r="D1" s="49"/>
      <c r="E1" s="49"/>
      <c r="F1" s="49"/>
      <c r="G1" s="49"/>
      <c r="H1" s="49"/>
      <c r="I1" s="49"/>
      <c r="J1" s="49"/>
      <c r="K1" s="49"/>
      <c r="L1" s="49"/>
    </row>
    <row r="2" spans="1:13" ht="31.5" customHeight="1">
      <c r="A2" s="130" t="s">
        <v>227</v>
      </c>
      <c r="B2" s="131"/>
      <c r="C2" s="131"/>
      <c r="D2" s="131"/>
      <c r="E2" s="131"/>
      <c r="F2" s="77"/>
      <c r="G2" s="77"/>
      <c r="H2" s="77"/>
      <c r="I2" s="77"/>
      <c r="J2" s="77"/>
      <c r="K2" s="114" t="s">
        <v>198</v>
      </c>
      <c r="L2" s="115" t="s">
        <v>199</v>
      </c>
      <c r="M2" s="115" t="s">
        <v>200</v>
      </c>
    </row>
    <row r="3" spans="1:13">
      <c r="A3" s="77"/>
      <c r="B3" s="77"/>
      <c r="C3" s="77"/>
      <c r="D3" s="77"/>
      <c r="E3" s="77"/>
      <c r="F3" s="77"/>
      <c r="G3" s="77"/>
      <c r="H3" s="77"/>
      <c r="I3" s="77"/>
      <c r="J3" s="77"/>
      <c r="K3" s="20" t="s">
        <v>79</v>
      </c>
      <c r="L3" s="20">
        <f>B4</f>
        <v>0</v>
      </c>
    </row>
    <row r="4" spans="1:13" ht="28.9" customHeight="1">
      <c r="A4" s="50" t="s">
        <v>79</v>
      </c>
      <c r="B4" s="86"/>
      <c r="F4" s="77"/>
      <c r="G4" s="77"/>
      <c r="H4" s="77"/>
      <c r="I4" s="77"/>
      <c r="J4" s="77"/>
      <c r="K4" s="20" t="s">
        <v>71</v>
      </c>
      <c r="L4" s="20">
        <f t="shared" ref="L4:L9" si="0">SUMIF($A$11:$A$20,K4,$F$11:$F$20)</f>
        <v>0</v>
      </c>
      <c r="M4">
        <f t="shared" ref="M4:M9" si="1">SUMIF($A$11:$A$20,K4,$H$11:$H$20)</f>
        <v>0</v>
      </c>
    </row>
    <row r="5" spans="1:13" ht="28.9" customHeight="1">
      <c r="A5" s="50" t="s">
        <v>129</v>
      </c>
      <c r="B5" s="87"/>
      <c r="F5" s="77"/>
      <c r="G5" s="77"/>
      <c r="H5" s="77"/>
      <c r="I5" s="77"/>
      <c r="J5" s="77"/>
      <c r="K5" s="20" t="s">
        <v>72</v>
      </c>
      <c r="L5" s="20">
        <f t="shared" si="0"/>
        <v>0</v>
      </c>
      <c r="M5">
        <f t="shared" si="1"/>
        <v>0</v>
      </c>
    </row>
    <row r="6" spans="1:13" ht="25.5" customHeight="1">
      <c r="A6" s="50" t="s">
        <v>201</v>
      </c>
      <c r="B6" s="87"/>
      <c r="F6" s="77"/>
      <c r="G6" s="77"/>
      <c r="H6" s="77"/>
      <c r="I6" s="77"/>
      <c r="J6" s="77"/>
      <c r="K6" s="20" t="s">
        <v>73</v>
      </c>
      <c r="L6" s="20">
        <f t="shared" si="0"/>
        <v>0</v>
      </c>
      <c r="M6">
        <f t="shared" si="1"/>
        <v>0</v>
      </c>
    </row>
    <row r="7" spans="1:13" ht="33" customHeight="1">
      <c r="A7" s="50" t="s">
        <v>80</v>
      </c>
      <c r="B7" s="86"/>
      <c r="F7" s="77"/>
      <c r="G7" s="77"/>
      <c r="H7" s="77"/>
      <c r="I7" s="77"/>
      <c r="J7" s="77"/>
      <c r="K7" s="20" t="s">
        <v>75</v>
      </c>
      <c r="L7" s="20">
        <f t="shared" si="0"/>
        <v>0</v>
      </c>
      <c r="M7">
        <f t="shared" si="1"/>
        <v>0</v>
      </c>
    </row>
    <row r="8" spans="1:13" ht="25.5" customHeight="1" thickBot="1">
      <c r="A8" s="77"/>
      <c r="B8" s="77"/>
      <c r="C8" s="77"/>
      <c r="D8" s="77"/>
      <c r="E8" s="77"/>
      <c r="F8" s="77"/>
      <c r="G8" s="77"/>
      <c r="H8" s="77"/>
      <c r="I8" s="77"/>
      <c r="J8" s="77"/>
      <c r="K8" s="20" t="s">
        <v>76</v>
      </c>
      <c r="L8" s="20">
        <f t="shared" si="0"/>
        <v>0</v>
      </c>
      <c r="M8">
        <f t="shared" si="1"/>
        <v>0</v>
      </c>
    </row>
    <row r="9" spans="1:13" ht="22.5" customHeight="1">
      <c r="A9" s="133" t="s">
        <v>130</v>
      </c>
      <c r="B9" s="134"/>
      <c r="C9" s="134"/>
      <c r="D9" s="134"/>
      <c r="E9" s="134"/>
      <c r="F9" s="134"/>
      <c r="G9" s="134"/>
      <c r="H9" s="134"/>
      <c r="I9" s="134"/>
      <c r="J9" s="77"/>
      <c r="K9" s="20" t="s">
        <v>77</v>
      </c>
      <c r="L9" s="20">
        <f t="shared" si="0"/>
        <v>0</v>
      </c>
      <c r="M9">
        <f t="shared" si="1"/>
        <v>0</v>
      </c>
    </row>
    <row r="10" spans="1:13" ht="56.25" customHeight="1">
      <c r="A10" s="70" t="s">
        <v>131</v>
      </c>
      <c r="B10" s="70" t="s">
        <v>132</v>
      </c>
      <c r="C10" s="70" t="s">
        <v>133</v>
      </c>
      <c r="D10" s="70" t="s">
        <v>134</v>
      </c>
      <c r="E10" s="70" t="s">
        <v>135</v>
      </c>
      <c r="F10" s="70" t="s">
        <v>136</v>
      </c>
      <c r="G10" s="70" t="s">
        <v>137</v>
      </c>
      <c r="H10" s="70" t="s">
        <v>203</v>
      </c>
      <c r="I10" s="70" t="s">
        <v>139</v>
      </c>
      <c r="J10" s="20" t="s">
        <v>140</v>
      </c>
      <c r="K10" s="20" t="s">
        <v>204</v>
      </c>
      <c r="L10" s="20">
        <f>D35</f>
        <v>0</v>
      </c>
      <c r="M10">
        <f>E35</f>
        <v>0</v>
      </c>
    </row>
    <row r="11" spans="1:13" ht="42" customHeight="1">
      <c r="A11" s="83"/>
      <c r="B11" s="83"/>
      <c r="C11" s="83"/>
      <c r="D11" s="103"/>
      <c r="E11" s="103"/>
      <c r="F11" s="92"/>
      <c r="G11" s="116">
        <f t="shared" ref="G11:G20" si="2">J11</f>
        <v>0</v>
      </c>
      <c r="H11" s="91">
        <f t="shared" ref="H11:H20" si="3">IF(J11=0,0,IF($J$42&lt;=500000,J11,J11/$J$42*500000))</f>
        <v>0</v>
      </c>
      <c r="I11" s="117"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0">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0" t="s">
        <v>205</v>
      </c>
      <c r="L11" s="20">
        <f>E44</f>
        <v>0</v>
      </c>
    </row>
    <row r="12" spans="1:13" ht="42" customHeight="1">
      <c r="A12" s="83"/>
      <c r="B12" s="83"/>
      <c r="C12" s="83"/>
      <c r="D12" s="103"/>
      <c r="E12" s="103"/>
      <c r="F12" s="92"/>
      <c r="G12" s="116">
        <f t="shared" si="2"/>
        <v>0</v>
      </c>
      <c r="H12" s="91">
        <f t="shared" si="3"/>
        <v>0</v>
      </c>
      <c r="I12" s="117"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0">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77"/>
      <c r="L12" s="77"/>
    </row>
    <row r="13" spans="1:13" ht="42" customHeight="1">
      <c r="A13" s="83"/>
      <c r="B13" s="83"/>
      <c r="C13" s="83"/>
      <c r="D13" s="103"/>
      <c r="E13" s="103"/>
      <c r="F13" s="92"/>
      <c r="G13" s="116">
        <f t="shared" si="2"/>
        <v>0</v>
      </c>
      <c r="H13" s="91">
        <f t="shared" si="3"/>
        <v>0</v>
      </c>
      <c r="I13" s="117"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0">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77"/>
      <c r="L13" s="77"/>
    </row>
    <row r="14" spans="1:13" ht="42" customHeight="1">
      <c r="A14" s="83"/>
      <c r="B14" s="83"/>
      <c r="C14" s="83"/>
      <c r="D14" s="103"/>
      <c r="E14" s="103"/>
      <c r="F14" s="92"/>
      <c r="G14" s="116">
        <f t="shared" si="2"/>
        <v>0</v>
      </c>
      <c r="H14" s="91">
        <f t="shared" si="3"/>
        <v>0</v>
      </c>
      <c r="I14" s="117"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0">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77"/>
      <c r="L14" s="77"/>
    </row>
    <row r="15" spans="1:13" ht="42" customHeight="1">
      <c r="A15" s="83"/>
      <c r="B15" s="83"/>
      <c r="C15" s="83"/>
      <c r="D15" s="103"/>
      <c r="E15" s="103"/>
      <c r="F15" s="92"/>
      <c r="G15" s="116">
        <f t="shared" si="2"/>
        <v>0</v>
      </c>
      <c r="H15" s="91">
        <f t="shared" si="3"/>
        <v>0</v>
      </c>
      <c r="I15" s="117"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0">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77"/>
      <c r="L15" s="77"/>
    </row>
    <row r="16" spans="1:13" ht="42" customHeight="1">
      <c r="A16" s="83"/>
      <c r="B16" s="83"/>
      <c r="C16" s="83"/>
      <c r="D16" s="103"/>
      <c r="E16" s="103"/>
      <c r="F16" s="92"/>
      <c r="G16" s="116">
        <f t="shared" si="2"/>
        <v>0</v>
      </c>
      <c r="H16" s="91">
        <f t="shared" si="3"/>
        <v>0</v>
      </c>
      <c r="I16" s="117"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0">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77"/>
      <c r="L16" s="77"/>
    </row>
    <row r="17" spans="1:12" ht="42" customHeight="1">
      <c r="A17" s="83"/>
      <c r="B17" s="83"/>
      <c r="C17" s="83"/>
      <c r="D17" s="103"/>
      <c r="E17" s="103"/>
      <c r="F17" s="92"/>
      <c r="G17" s="116">
        <f t="shared" si="2"/>
        <v>0</v>
      </c>
      <c r="H17" s="91">
        <f t="shared" si="3"/>
        <v>0</v>
      </c>
      <c r="I17" s="117"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0">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77"/>
      <c r="L17" s="77"/>
    </row>
    <row r="18" spans="1:12" ht="42" customHeight="1">
      <c r="A18" s="83"/>
      <c r="B18" s="83"/>
      <c r="C18" s="83"/>
      <c r="D18" s="103"/>
      <c r="E18" s="103"/>
      <c r="F18" s="92"/>
      <c r="G18" s="116">
        <f t="shared" si="2"/>
        <v>0</v>
      </c>
      <c r="H18" s="91">
        <f t="shared" si="3"/>
        <v>0</v>
      </c>
      <c r="I18" s="117"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0">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77"/>
      <c r="L18" s="77"/>
    </row>
    <row r="19" spans="1:12" ht="42" customHeight="1">
      <c r="A19" s="83"/>
      <c r="B19" s="83"/>
      <c r="C19" s="83"/>
      <c r="D19" s="103"/>
      <c r="E19" s="103"/>
      <c r="F19" s="92"/>
      <c r="G19" s="116">
        <f t="shared" si="2"/>
        <v>0</v>
      </c>
      <c r="H19" s="91">
        <f t="shared" si="3"/>
        <v>0</v>
      </c>
      <c r="I19" s="117"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0">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77"/>
      <c r="L19" s="77"/>
    </row>
    <row r="20" spans="1:12" ht="42" customHeight="1">
      <c r="A20" s="83"/>
      <c r="B20" s="83"/>
      <c r="C20" s="83"/>
      <c r="D20" s="103"/>
      <c r="E20" s="103"/>
      <c r="F20" s="92"/>
      <c r="G20" s="116">
        <f t="shared" si="2"/>
        <v>0</v>
      </c>
      <c r="H20" s="91">
        <f t="shared" si="3"/>
        <v>0</v>
      </c>
      <c r="I20" s="117"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0">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77"/>
      <c r="L20" s="77"/>
    </row>
    <row r="21" spans="1:12" ht="27" customHeight="1">
      <c r="A21" s="68"/>
      <c r="B21" s="67" t="s">
        <v>142</v>
      </c>
      <c r="C21" s="68"/>
      <c r="D21" s="68"/>
      <c r="E21" s="68"/>
      <c r="F21" s="97">
        <f>SUM(F11:F20)</f>
        <v>0</v>
      </c>
      <c r="G21" s="97">
        <f>SUM(G11:G20)</f>
        <v>0</v>
      </c>
      <c r="H21" s="97">
        <f>SUM(H11:H20)</f>
        <v>0</v>
      </c>
      <c r="I21" s="69" t="str">
        <f>IF(COUNTIF(I11:I20,"*要修正*")&gt;0,"基準額超過あり","○")</f>
        <v>○</v>
      </c>
      <c r="J21" s="77"/>
      <c r="K21" s="77"/>
      <c r="L21" s="77"/>
    </row>
    <row r="22" spans="1:12" ht="40.15" customHeight="1" thickBot="1">
      <c r="A22" s="77"/>
      <c r="B22" s="77"/>
      <c r="C22" s="77"/>
      <c r="D22" s="77"/>
      <c r="E22" s="77"/>
      <c r="F22" s="77"/>
      <c r="G22" s="77"/>
      <c r="H22" s="77"/>
      <c r="I22" s="77"/>
      <c r="J22" s="77"/>
      <c r="K22" s="77"/>
      <c r="L22" s="77"/>
    </row>
    <row r="23" spans="1:12" ht="22.5" customHeight="1" thickBot="1">
      <c r="A23" s="135" t="s">
        <v>144</v>
      </c>
      <c r="B23" s="136"/>
      <c r="C23" s="136"/>
      <c r="D23" s="136"/>
      <c r="E23" s="137"/>
      <c r="I23" s="81"/>
      <c r="J23" s="77"/>
      <c r="K23" s="77"/>
      <c r="L23" s="77"/>
    </row>
    <row r="24" spans="1:12" ht="51" customHeight="1">
      <c r="A24" s="51" t="s">
        <v>145</v>
      </c>
      <c r="B24" s="51" t="s">
        <v>146</v>
      </c>
      <c r="C24" s="51" t="s">
        <v>147</v>
      </c>
      <c r="D24" s="51" t="s">
        <v>148</v>
      </c>
      <c r="E24" s="51" t="s">
        <v>149</v>
      </c>
      <c r="F24" s="44"/>
      <c r="G24" s="44"/>
      <c r="H24" s="77"/>
      <c r="I24" s="44"/>
      <c r="J24" s="77"/>
      <c r="K24" s="77"/>
      <c r="L24" s="77"/>
    </row>
    <row r="25" spans="1:12" ht="54" customHeight="1">
      <c r="A25" s="83"/>
      <c r="B25" s="104"/>
      <c r="C25" s="83"/>
      <c r="D25" s="89">
        <f t="shared" ref="D25:D34" si="4">IF(A25="",0,IF(LEFT(A25,1)="①",4000,IF(LEFT(A25,1)="②",2500,IF(LEFT(A25,1)="③",5000,IF(LEFT(A25,1)="④",3500,0))))*B25)</f>
        <v>0</v>
      </c>
      <c r="E25" s="89">
        <f t="shared" ref="E25:E34" si="5">IF(D25=0,0,IF($J$42&lt;=500000,D25,D25/$J$42*500000))</f>
        <v>0</v>
      </c>
      <c r="F25" s="99"/>
      <c r="G25" s="100"/>
      <c r="H25" s="77"/>
      <c r="I25" s="45"/>
      <c r="J25" s="101">
        <f t="shared" ref="J25:J34" si="6">D25</f>
        <v>0</v>
      </c>
      <c r="K25" s="77"/>
      <c r="L25" s="77"/>
    </row>
    <row r="26" spans="1:12" ht="37.5" customHeight="1">
      <c r="A26" s="83"/>
      <c r="B26" s="104"/>
      <c r="C26" s="83"/>
      <c r="D26" s="89">
        <f t="shared" si="4"/>
        <v>0</v>
      </c>
      <c r="E26" s="89">
        <f t="shared" si="5"/>
        <v>0</v>
      </c>
      <c r="F26" s="99"/>
      <c r="G26" s="100"/>
      <c r="H26" s="77"/>
      <c r="I26" s="45"/>
      <c r="J26" s="101">
        <f t="shared" si="6"/>
        <v>0</v>
      </c>
      <c r="K26" s="77"/>
      <c r="L26" s="77"/>
    </row>
    <row r="27" spans="1:12" ht="37.5" customHeight="1">
      <c r="A27" s="83"/>
      <c r="B27" s="104"/>
      <c r="C27" s="83"/>
      <c r="D27" s="89">
        <f t="shared" si="4"/>
        <v>0</v>
      </c>
      <c r="E27" s="89">
        <f t="shared" si="5"/>
        <v>0</v>
      </c>
      <c r="F27" s="99"/>
      <c r="G27" s="100"/>
      <c r="H27" s="77"/>
      <c r="I27" s="45"/>
      <c r="J27" s="101">
        <f t="shared" si="6"/>
        <v>0</v>
      </c>
      <c r="K27" s="77"/>
      <c r="L27" s="77"/>
    </row>
    <row r="28" spans="1:12" ht="37.5" customHeight="1">
      <c r="A28" s="83"/>
      <c r="B28" s="104"/>
      <c r="C28" s="83"/>
      <c r="D28" s="89">
        <f t="shared" si="4"/>
        <v>0</v>
      </c>
      <c r="E28" s="89">
        <f t="shared" si="5"/>
        <v>0</v>
      </c>
      <c r="F28" s="99"/>
      <c r="G28" s="100"/>
      <c r="H28" s="77"/>
      <c r="I28" s="45"/>
      <c r="J28" s="101">
        <f t="shared" si="6"/>
        <v>0</v>
      </c>
      <c r="K28" s="77"/>
      <c r="L28" s="77"/>
    </row>
    <row r="29" spans="1:12" ht="37.5" customHeight="1">
      <c r="A29" s="83"/>
      <c r="B29" s="104"/>
      <c r="C29" s="83"/>
      <c r="D29" s="89">
        <f t="shared" si="4"/>
        <v>0</v>
      </c>
      <c r="E29" s="89">
        <f t="shared" si="5"/>
        <v>0</v>
      </c>
      <c r="F29" s="99"/>
      <c r="G29" s="100"/>
      <c r="H29" s="77"/>
      <c r="I29" s="45"/>
      <c r="J29" s="101">
        <f t="shared" si="6"/>
        <v>0</v>
      </c>
      <c r="K29" s="77"/>
      <c r="L29" s="77"/>
    </row>
    <row r="30" spans="1:12" ht="37.5" customHeight="1">
      <c r="A30" s="83"/>
      <c r="B30" s="104"/>
      <c r="C30" s="83"/>
      <c r="D30" s="89">
        <f t="shared" si="4"/>
        <v>0</v>
      </c>
      <c r="E30" s="89">
        <f t="shared" si="5"/>
        <v>0</v>
      </c>
      <c r="F30" s="99"/>
      <c r="G30" s="100"/>
      <c r="H30" s="77"/>
      <c r="I30" s="45"/>
      <c r="J30" s="101">
        <f t="shared" si="6"/>
        <v>0</v>
      </c>
      <c r="K30" s="77"/>
      <c r="L30" s="77"/>
    </row>
    <row r="31" spans="1:12" ht="37.5" customHeight="1">
      <c r="A31" s="83"/>
      <c r="B31" s="104"/>
      <c r="C31" s="83"/>
      <c r="D31" s="89">
        <f t="shared" si="4"/>
        <v>0</v>
      </c>
      <c r="E31" s="89">
        <f t="shared" si="5"/>
        <v>0</v>
      </c>
      <c r="F31" s="99"/>
      <c r="G31" s="100"/>
      <c r="H31" s="77"/>
      <c r="I31" s="45"/>
      <c r="J31" s="101">
        <f t="shared" si="6"/>
        <v>0</v>
      </c>
      <c r="K31" s="77"/>
      <c r="L31" s="77"/>
    </row>
    <row r="32" spans="1:12" ht="37.5" customHeight="1">
      <c r="A32" s="83"/>
      <c r="B32" s="104"/>
      <c r="C32" s="83"/>
      <c r="D32" s="89">
        <f t="shared" si="4"/>
        <v>0</v>
      </c>
      <c r="E32" s="89">
        <f t="shared" si="5"/>
        <v>0</v>
      </c>
      <c r="F32" s="99"/>
      <c r="G32" s="100"/>
      <c r="H32" s="77"/>
      <c r="I32" s="45"/>
      <c r="J32" s="101">
        <f t="shared" si="6"/>
        <v>0</v>
      </c>
      <c r="K32" s="77"/>
      <c r="L32" s="77"/>
    </row>
    <row r="33" spans="1:12" ht="37.5" customHeight="1">
      <c r="A33" s="83"/>
      <c r="B33" s="104"/>
      <c r="C33" s="83"/>
      <c r="D33" s="89">
        <f t="shared" si="4"/>
        <v>0</v>
      </c>
      <c r="E33" s="89">
        <f t="shared" si="5"/>
        <v>0</v>
      </c>
      <c r="F33" s="99"/>
      <c r="G33" s="100"/>
      <c r="H33" s="77"/>
      <c r="I33" s="45"/>
      <c r="J33" s="101">
        <f t="shared" si="6"/>
        <v>0</v>
      </c>
      <c r="K33" s="77"/>
      <c r="L33" s="77"/>
    </row>
    <row r="34" spans="1:12" ht="37.5" customHeight="1">
      <c r="A34" s="83"/>
      <c r="B34" s="104"/>
      <c r="C34" s="83"/>
      <c r="D34" s="89">
        <f t="shared" si="4"/>
        <v>0</v>
      </c>
      <c r="E34" s="89">
        <f t="shared" si="5"/>
        <v>0</v>
      </c>
      <c r="F34" s="99"/>
      <c r="G34" s="100"/>
      <c r="H34" s="77"/>
      <c r="I34" s="45"/>
      <c r="J34" s="101">
        <f t="shared" si="6"/>
        <v>0</v>
      </c>
      <c r="K34" s="77"/>
      <c r="L34" s="77"/>
    </row>
    <row r="35" spans="1:12">
      <c r="A35" s="68"/>
      <c r="B35" s="68"/>
      <c r="C35" s="67" t="s">
        <v>142</v>
      </c>
      <c r="D35" s="97">
        <f>SUM(D25:D34)</f>
        <v>0</v>
      </c>
      <c r="E35" s="97">
        <f>SUM(E25:E34)</f>
        <v>0</v>
      </c>
      <c r="F35" s="99"/>
      <c r="G35" s="99"/>
      <c r="H35" s="77"/>
      <c r="I35" s="46"/>
      <c r="J35" s="77"/>
      <c r="K35" s="77"/>
      <c r="L35" s="77"/>
    </row>
    <row r="36" spans="1:12" ht="48.4" customHeight="1">
      <c r="A36" s="132" t="s">
        <v>152</v>
      </c>
      <c r="B36" s="131"/>
      <c r="C36" s="131"/>
      <c r="D36" s="131"/>
      <c r="E36" s="131"/>
      <c r="F36" s="131"/>
      <c r="G36" s="131"/>
      <c r="H36" s="131"/>
      <c r="I36" s="131"/>
      <c r="J36" s="77"/>
      <c r="K36" s="77"/>
      <c r="L36" s="77"/>
    </row>
    <row r="37" spans="1:12">
      <c r="A37" s="131"/>
      <c r="B37" s="131"/>
      <c r="C37" s="131"/>
      <c r="D37" s="131"/>
      <c r="E37" s="131"/>
      <c r="F37" s="131"/>
      <c r="G37" s="131"/>
      <c r="H37" s="131"/>
      <c r="I37" s="131"/>
      <c r="J37" s="77"/>
      <c r="K37" s="77"/>
      <c r="L37" s="77"/>
    </row>
    <row r="38" spans="1:12" ht="14.65" customHeight="1" thickBot="1">
      <c r="A38" s="131"/>
      <c r="B38" s="131"/>
      <c r="C38" s="131"/>
      <c r="D38" s="131"/>
      <c r="E38" s="131"/>
      <c r="F38" s="131"/>
      <c r="G38" s="131"/>
      <c r="H38" s="131"/>
      <c r="I38" s="131"/>
      <c r="J38" s="77"/>
      <c r="K38" s="77"/>
      <c r="L38" s="77"/>
    </row>
    <row r="39" spans="1:12" ht="22.5" customHeight="1" thickBot="1">
      <c r="A39" s="138" t="s">
        <v>153</v>
      </c>
      <c r="B39" s="134"/>
      <c r="C39" s="134"/>
      <c r="D39" s="134"/>
      <c r="E39" s="134"/>
      <c r="F39" s="134"/>
      <c r="G39" s="134"/>
      <c r="H39" s="134"/>
      <c r="I39" s="134"/>
      <c r="J39" s="77"/>
      <c r="K39" s="77"/>
      <c r="L39" s="77"/>
    </row>
    <row r="40" spans="1:12" ht="20.100000000000001" customHeight="1">
      <c r="A40" s="77"/>
      <c r="B40" s="45" t="s">
        <v>154</v>
      </c>
      <c r="C40" s="77"/>
      <c r="D40" s="77"/>
      <c r="E40" s="89">
        <f>H21</f>
        <v>0</v>
      </c>
      <c r="F40" s="77"/>
      <c r="G40" s="102">
        <f>E21</f>
        <v>0</v>
      </c>
      <c r="H40" s="77"/>
      <c r="I40" s="77"/>
      <c r="J40" s="77"/>
      <c r="K40" s="77"/>
      <c r="L40" s="77"/>
    </row>
    <row r="41" spans="1:12" ht="20.100000000000001" customHeight="1">
      <c r="A41" s="77"/>
      <c r="B41" s="45" t="s">
        <v>155</v>
      </c>
      <c r="C41" s="77"/>
      <c r="D41" s="77"/>
      <c r="E41" s="89">
        <f>E35</f>
        <v>0</v>
      </c>
      <c r="F41" s="77"/>
      <c r="G41" s="102">
        <f>E35</f>
        <v>0</v>
      </c>
      <c r="H41" s="77"/>
      <c r="I41" s="77"/>
      <c r="J41" s="77"/>
      <c r="K41" s="77"/>
      <c r="L41" s="77"/>
    </row>
    <row r="42" spans="1:12" ht="20.100000000000001" customHeight="1">
      <c r="A42" s="77"/>
      <c r="B42" s="45" t="s">
        <v>156</v>
      </c>
      <c r="C42" s="77"/>
      <c r="D42" s="77"/>
      <c r="E42" s="89">
        <f>E40+E41</f>
        <v>0</v>
      </c>
      <c r="F42" s="77"/>
      <c r="G42" s="102">
        <f>E40+E41</f>
        <v>0</v>
      </c>
      <c r="H42" s="77"/>
      <c r="I42" s="77"/>
      <c r="J42" s="20">
        <f>SUM(J11:J20)+SUM(J25:J34)</f>
        <v>0</v>
      </c>
      <c r="K42" s="77"/>
      <c r="L42" s="77"/>
    </row>
    <row r="43" spans="1:12" ht="20.100000000000001" customHeight="1">
      <c r="A43" s="77"/>
      <c r="B43" s="45" t="s">
        <v>157</v>
      </c>
      <c r="C43" s="77"/>
      <c r="D43" s="77"/>
      <c r="E43" s="89">
        <v>500000</v>
      </c>
      <c r="F43" s="77"/>
      <c r="G43" s="102">
        <v>500000</v>
      </c>
      <c r="H43" s="77"/>
      <c r="I43" s="77"/>
      <c r="J43" s="77"/>
      <c r="K43" s="77"/>
      <c r="L43" s="77"/>
    </row>
    <row r="44" spans="1:12" ht="20.100000000000001" customHeight="1">
      <c r="A44" s="77"/>
      <c r="B44" s="47" t="s">
        <v>158</v>
      </c>
      <c r="C44" s="77"/>
      <c r="D44" s="77"/>
      <c r="E44" s="105">
        <f>MIN(ROUNDDOWN(E42,-3),E43)</f>
        <v>0</v>
      </c>
      <c r="F44" s="77"/>
      <c r="G44" s="99"/>
      <c r="H44" s="77"/>
      <c r="I44" s="77"/>
      <c r="J44" s="77"/>
      <c r="K44" s="77"/>
      <c r="L44" s="77"/>
    </row>
    <row r="45" spans="1:12">
      <c r="A45" s="77"/>
      <c r="B45" s="106"/>
      <c r="C45" s="77"/>
      <c r="D45" s="77"/>
      <c r="E45" s="107"/>
      <c r="F45" s="77"/>
      <c r="G45" s="108"/>
      <c r="H45" s="77"/>
      <c r="I45" s="77"/>
      <c r="J45" s="77"/>
      <c r="K45" s="77"/>
      <c r="L45" s="77"/>
    </row>
    <row r="46" spans="1:12">
      <c r="A46" s="77"/>
      <c r="B46" s="106"/>
      <c r="C46" s="77"/>
      <c r="D46" s="77"/>
      <c r="E46" s="107"/>
      <c r="F46" s="77"/>
      <c r="G46" s="108"/>
      <c r="H46" s="77"/>
      <c r="I46" s="77"/>
      <c r="J46" s="77"/>
      <c r="K46" s="77"/>
      <c r="L46" s="77"/>
    </row>
    <row r="47" spans="1:12">
      <c r="A47" s="77"/>
      <c r="B47" s="109"/>
      <c r="C47" s="77"/>
      <c r="D47" s="77"/>
      <c r="E47" s="110"/>
      <c r="F47" s="77"/>
      <c r="G47" s="111"/>
      <c r="H47" s="77"/>
      <c r="I47" s="77"/>
      <c r="J47" s="77"/>
      <c r="K47" s="77"/>
      <c r="L47" s="77"/>
    </row>
    <row r="48" spans="1:12" ht="16.5">
      <c r="A48" s="112"/>
      <c r="J48" s="77"/>
      <c r="K48" s="77"/>
      <c r="L48" s="77"/>
    </row>
    <row r="49" spans="1:12">
      <c r="J49" s="77"/>
      <c r="K49" s="77"/>
      <c r="L49" s="77"/>
    </row>
    <row r="50" spans="1:12">
      <c r="J50" s="77"/>
      <c r="K50" s="77"/>
      <c r="L50" s="77"/>
    </row>
    <row r="51" spans="1:12">
      <c r="J51" s="77"/>
      <c r="K51" s="77"/>
      <c r="L51" s="77"/>
    </row>
    <row r="52" spans="1:12">
      <c r="A52" s="113"/>
      <c r="J52" s="77"/>
      <c r="K52" s="77"/>
      <c r="L52" s="77"/>
    </row>
    <row r="53" spans="1:12">
      <c r="J53" s="77"/>
      <c r="K53" s="77"/>
      <c r="L53" s="77"/>
    </row>
    <row r="54" spans="1:12">
      <c r="J54" s="77"/>
      <c r="K54" s="77"/>
      <c r="L54" s="77"/>
    </row>
  </sheetData>
  <mergeCells count="5">
    <mergeCell ref="A2:E2"/>
    <mergeCell ref="A36:I38"/>
    <mergeCell ref="A9:I9"/>
    <mergeCell ref="A23:E23"/>
    <mergeCell ref="A39:I39"/>
  </mergeCells>
  <phoneticPr fontId="46"/>
  <dataValidations count="3">
    <dataValidation type="list" allowBlank="1" showErrorMessage="1" error="一覧から選択してください。" sqref="A11:A20" xr:uid="{00000000-0002-0000-1100-000000000000}">
      <formula1>MenuList</formula1>
    </dataValidation>
    <dataValidation type="list" allowBlank="1" showErrorMessage="1" error="一覧から選択してください。" sqref="B7" xr:uid="{00000000-0002-0000-1100-000001000000}">
      <formula1>ServiceList</formula1>
    </dataValidation>
    <dataValidation type="list" allowBlank="1" showErrorMessage="1" error="一覧から選択してください。" sqref="A25:A34" xr:uid="{00000000-0002-0000-1100-000002000000}">
      <formula1>VisitTypeList</formula1>
    </dataValidation>
  </dataValidations>
  <pageMargins left="0.35" right="0.35" top="0.45" bottom="0.45" header="0.2" footer="0.2"/>
  <pageSetup paperSize="9" scale="72" fitToHeight="0" orientation="landscape" horizontalDpi="300" verticalDpi="300"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tabColor rgb="FFA5A5A5"/>
    <pageSetUpPr fitToPage="1"/>
  </sheetPr>
  <dimension ref="A1:M54"/>
  <sheetViews>
    <sheetView showGridLines="0" view="pageBreakPreview" zoomScale="74" zoomScaleNormal="106" workbookViewId="0">
      <selection activeCell="G4" sqref="G4:G7"/>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49" t="s">
        <v>228</v>
      </c>
      <c r="B1" s="49"/>
      <c r="C1" s="49"/>
      <c r="D1" s="49"/>
      <c r="E1" s="49"/>
      <c r="F1" s="49"/>
      <c r="G1" s="49"/>
      <c r="H1" s="49"/>
      <c r="I1" s="49"/>
      <c r="J1" s="49"/>
      <c r="K1" s="49"/>
      <c r="L1" s="49"/>
    </row>
    <row r="2" spans="1:13" ht="31.5" customHeight="1">
      <c r="A2" s="130" t="s">
        <v>229</v>
      </c>
      <c r="B2" s="131"/>
      <c r="C2" s="131"/>
      <c r="D2" s="131"/>
      <c r="E2" s="131"/>
      <c r="F2" s="77"/>
      <c r="G2" s="77"/>
      <c r="H2" s="77"/>
      <c r="I2" s="77"/>
      <c r="J2" s="77"/>
      <c r="K2" s="114" t="s">
        <v>198</v>
      </c>
      <c r="L2" s="115" t="s">
        <v>199</v>
      </c>
      <c r="M2" s="115" t="s">
        <v>200</v>
      </c>
    </row>
    <row r="3" spans="1:13">
      <c r="A3" s="77"/>
      <c r="B3" s="77"/>
      <c r="C3" s="77"/>
      <c r="D3" s="77"/>
      <c r="E3" s="77"/>
      <c r="F3" s="77"/>
      <c r="G3" s="77"/>
      <c r="H3" s="77"/>
      <c r="I3" s="77"/>
      <c r="J3" s="77"/>
      <c r="K3" s="20" t="s">
        <v>79</v>
      </c>
      <c r="L3" s="20">
        <f>B4</f>
        <v>0</v>
      </c>
    </row>
    <row r="4" spans="1:13" ht="28.9" customHeight="1">
      <c r="A4" s="50" t="s">
        <v>79</v>
      </c>
      <c r="B4" s="86"/>
      <c r="F4" s="77"/>
      <c r="G4" s="77"/>
      <c r="H4" s="77"/>
      <c r="I4" s="77"/>
      <c r="J4" s="77"/>
      <c r="K4" s="20" t="s">
        <v>71</v>
      </c>
      <c r="L4" s="20">
        <f t="shared" ref="L4:L9" si="0">SUMIF($A$11:$A$20,K4,$F$11:$F$20)</f>
        <v>0</v>
      </c>
      <c r="M4">
        <f t="shared" ref="M4:M9" si="1">SUMIF($A$11:$A$20,K4,$H$11:$H$20)</f>
        <v>0</v>
      </c>
    </row>
    <row r="5" spans="1:13" ht="28.9" customHeight="1">
      <c r="A5" s="50" t="s">
        <v>129</v>
      </c>
      <c r="B5" s="87"/>
      <c r="F5" s="77"/>
      <c r="G5" s="77"/>
      <c r="H5" s="77"/>
      <c r="I5" s="77"/>
      <c r="J5" s="77"/>
      <c r="K5" s="20" t="s">
        <v>72</v>
      </c>
      <c r="L5" s="20">
        <f t="shared" si="0"/>
        <v>0</v>
      </c>
      <c r="M5">
        <f t="shared" si="1"/>
        <v>0</v>
      </c>
    </row>
    <row r="6" spans="1:13" ht="25.5" customHeight="1">
      <c r="A6" s="50" t="s">
        <v>201</v>
      </c>
      <c r="B6" s="87"/>
      <c r="F6" s="77"/>
      <c r="G6" s="77"/>
      <c r="H6" s="77"/>
      <c r="I6" s="77"/>
      <c r="J6" s="77"/>
      <c r="K6" s="20" t="s">
        <v>73</v>
      </c>
      <c r="L6" s="20">
        <f t="shared" si="0"/>
        <v>0</v>
      </c>
      <c r="M6">
        <f t="shared" si="1"/>
        <v>0</v>
      </c>
    </row>
    <row r="7" spans="1:13" ht="33" customHeight="1">
      <c r="A7" s="50" t="s">
        <v>80</v>
      </c>
      <c r="B7" s="86"/>
      <c r="F7" s="77"/>
      <c r="G7" s="77"/>
      <c r="H7" s="77"/>
      <c r="I7" s="77"/>
      <c r="J7" s="77"/>
      <c r="K7" s="20" t="s">
        <v>75</v>
      </c>
      <c r="L7" s="20">
        <f t="shared" si="0"/>
        <v>0</v>
      </c>
      <c r="M7">
        <f t="shared" si="1"/>
        <v>0</v>
      </c>
    </row>
    <row r="8" spans="1:13" ht="25.5" customHeight="1" thickBot="1">
      <c r="A8" s="77"/>
      <c r="B8" s="77"/>
      <c r="C8" s="77"/>
      <c r="D8" s="77"/>
      <c r="E8" s="77"/>
      <c r="F8" s="77"/>
      <c r="G8" s="77"/>
      <c r="H8" s="77"/>
      <c r="I8" s="77"/>
      <c r="J8" s="77"/>
      <c r="K8" s="20" t="s">
        <v>76</v>
      </c>
      <c r="L8" s="20">
        <f t="shared" si="0"/>
        <v>0</v>
      </c>
      <c r="M8">
        <f t="shared" si="1"/>
        <v>0</v>
      </c>
    </row>
    <row r="9" spans="1:13" ht="22.5" customHeight="1">
      <c r="A9" s="133" t="s">
        <v>130</v>
      </c>
      <c r="B9" s="134"/>
      <c r="C9" s="134"/>
      <c r="D9" s="134"/>
      <c r="E9" s="134"/>
      <c r="F9" s="134"/>
      <c r="G9" s="134"/>
      <c r="H9" s="134"/>
      <c r="I9" s="134"/>
      <c r="J9" s="77"/>
      <c r="K9" s="20" t="s">
        <v>77</v>
      </c>
      <c r="L9" s="20">
        <f t="shared" si="0"/>
        <v>0</v>
      </c>
      <c r="M9">
        <f t="shared" si="1"/>
        <v>0</v>
      </c>
    </row>
    <row r="10" spans="1:13" ht="56.25" customHeight="1">
      <c r="A10" s="70" t="s">
        <v>131</v>
      </c>
      <c r="B10" s="70" t="s">
        <v>132</v>
      </c>
      <c r="C10" s="70" t="s">
        <v>133</v>
      </c>
      <c r="D10" s="70" t="s">
        <v>134</v>
      </c>
      <c r="E10" s="70" t="s">
        <v>135</v>
      </c>
      <c r="F10" s="70" t="s">
        <v>136</v>
      </c>
      <c r="G10" s="70" t="s">
        <v>137</v>
      </c>
      <c r="H10" s="70" t="s">
        <v>203</v>
      </c>
      <c r="I10" s="70" t="s">
        <v>139</v>
      </c>
      <c r="J10" s="20" t="s">
        <v>140</v>
      </c>
      <c r="K10" s="20" t="s">
        <v>204</v>
      </c>
      <c r="L10" s="20">
        <f>D35</f>
        <v>0</v>
      </c>
      <c r="M10">
        <f>E35</f>
        <v>0</v>
      </c>
    </row>
    <row r="11" spans="1:13" ht="42" customHeight="1">
      <c r="A11" s="83"/>
      <c r="B11" s="83"/>
      <c r="C11" s="83"/>
      <c r="D11" s="103"/>
      <c r="E11" s="103"/>
      <c r="F11" s="92"/>
      <c r="G11" s="116">
        <f t="shared" ref="G11:G20" si="2">J11</f>
        <v>0</v>
      </c>
      <c r="H11" s="91">
        <f t="shared" ref="H11:H20" si="3">IF(J11=0,0,IF($J$42&lt;=500000,J11,J11/$J$42*500000))</f>
        <v>0</v>
      </c>
      <c r="I11" s="117"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0">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0" t="s">
        <v>205</v>
      </c>
      <c r="L11" s="20">
        <f>E44</f>
        <v>0</v>
      </c>
    </row>
    <row r="12" spans="1:13" ht="42" customHeight="1">
      <c r="A12" s="83"/>
      <c r="B12" s="83"/>
      <c r="C12" s="83"/>
      <c r="D12" s="103"/>
      <c r="E12" s="103"/>
      <c r="F12" s="92"/>
      <c r="G12" s="116">
        <f t="shared" si="2"/>
        <v>0</v>
      </c>
      <c r="H12" s="91">
        <f t="shared" si="3"/>
        <v>0</v>
      </c>
      <c r="I12" s="117"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0">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77"/>
      <c r="L12" s="77"/>
    </row>
    <row r="13" spans="1:13" ht="42" customHeight="1">
      <c r="A13" s="83"/>
      <c r="B13" s="83"/>
      <c r="C13" s="83"/>
      <c r="D13" s="103"/>
      <c r="E13" s="103"/>
      <c r="F13" s="92"/>
      <c r="G13" s="116">
        <f t="shared" si="2"/>
        <v>0</v>
      </c>
      <c r="H13" s="91">
        <f t="shared" si="3"/>
        <v>0</v>
      </c>
      <c r="I13" s="117"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0">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77"/>
      <c r="L13" s="77"/>
    </row>
    <row r="14" spans="1:13" ht="42" customHeight="1">
      <c r="A14" s="83"/>
      <c r="B14" s="83"/>
      <c r="C14" s="83"/>
      <c r="D14" s="103"/>
      <c r="E14" s="103"/>
      <c r="F14" s="92"/>
      <c r="G14" s="116">
        <f t="shared" si="2"/>
        <v>0</v>
      </c>
      <c r="H14" s="91">
        <f t="shared" si="3"/>
        <v>0</v>
      </c>
      <c r="I14" s="117"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0">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77"/>
      <c r="L14" s="77"/>
    </row>
    <row r="15" spans="1:13" ht="42" customHeight="1">
      <c r="A15" s="83"/>
      <c r="B15" s="83"/>
      <c r="C15" s="83"/>
      <c r="D15" s="103"/>
      <c r="E15" s="103"/>
      <c r="F15" s="92"/>
      <c r="G15" s="116">
        <f t="shared" si="2"/>
        <v>0</v>
      </c>
      <c r="H15" s="91">
        <f t="shared" si="3"/>
        <v>0</v>
      </c>
      <c r="I15" s="117"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0">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77"/>
      <c r="L15" s="77"/>
    </row>
    <row r="16" spans="1:13" ht="42" customHeight="1">
      <c r="A16" s="83"/>
      <c r="B16" s="83"/>
      <c r="C16" s="83"/>
      <c r="D16" s="103"/>
      <c r="E16" s="103"/>
      <c r="F16" s="92"/>
      <c r="G16" s="116">
        <f t="shared" si="2"/>
        <v>0</v>
      </c>
      <c r="H16" s="91">
        <f t="shared" si="3"/>
        <v>0</v>
      </c>
      <c r="I16" s="117"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0">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77"/>
      <c r="L16" s="77"/>
    </row>
    <row r="17" spans="1:12" ht="42" customHeight="1">
      <c r="A17" s="83"/>
      <c r="B17" s="83"/>
      <c r="C17" s="83"/>
      <c r="D17" s="103"/>
      <c r="E17" s="103"/>
      <c r="F17" s="92"/>
      <c r="G17" s="116">
        <f t="shared" si="2"/>
        <v>0</v>
      </c>
      <c r="H17" s="91">
        <f t="shared" si="3"/>
        <v>0</v>
      </c>
      <c r="I17" s="117"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0">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77"/>
      <c r="L17" s="77"/>
    </row>
    <row r="18" spans="1:12" ht="42" customHeight="1">
      <c r="A18" s="83"/>
      <c r="B18" s="83"/>
      <c r="C18" s="83"/>
      <c r="D18" s="103"/>
      <c r="E18" s="103"/>
      <c r="F18" s="92"/>
      <c r="G18" s="116">
        <f t="shared" si="2"/>
        <v>0</v>
      </c>
      <c r="H18" s="91">
        <f t="shared" si="3"/>
        <v>0</v>
      </c>
      <c r="I18" s="117"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0">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77"/>
      <c r="L18" s="77"/>
    </row>
    <row r="19" spans="1:12" ht="42" customHeight="1">
      <c r="A19" s="83"/>
      <c r="B19" s="83"/>
      <c r="C19" s="83"/>
      <c r="D19" s="103"/>
      <c r="E19" s="103"/>
      <c r="F19" s="92"/>
      <c r="G19" s="116">
        <f t="shared" si="2"/>
        <v>0</v>
      </c>
      <c r="H19" s="91">
        <f t="shared" si="3"/>
        <v>0</v>
      </c>
      <c r="I19" s="117"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0">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77"/>
      <c r="L19" s="77"/>
    </row>
    <row r="20" spans="1:12" ht="42" customHeight="1">
      <c r="A20" s="83"/>
      <c r="B20" s="83"/>
      <c r="C20" s="83"/>
      <c r="D20" s="103"/>
      <c r="E20" s="103"/>
      <c r="F20" s="92"/>
      <c r="G20" s="116">
        <f t="shared" si="2"/>
        <v>0</v>
      </c>
      <c r="H20" s="91">
        <f t="shared" si="3"/>
        <v>0</v>
      </c>
      <c r="I20" s="117"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0">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77"/>
      <c r="L20" s="77"/>
    </row>
    <row r="21" spans="1:12" ht="27" customHeight="1">
      <c r="A21" s="68"/>
      <c r="B21" s="67" t="s">
        <v>142</v>
      </c>
      <c r="C21" s="68"/>
      <c r="D21" s="68"/>
      <c r="E21" s="68"/>
      <c r="F21" s="97">
        <f>SUM(F11:F20)</f>
        <v>0</v>
      </c>
      <c r="G21" s="97">
        <f>SUM(G11:G20)</f>
        <v>0</v>
      </c>
      <c r="H21" s="97">
        <f>SUM(H11:H20)</f>
        <v>0</v>
      </c>
      <c r="I21" s="69" t="str">
        <f>IF(COUNTIF(I11:I20,"*要修正*")&gt;0,"基準額超過あり","○")</f>
        <v>○</v>
      </c>
      <c r="J21" s="77"/>
      <c r="K21" s="77"/>
      <c r="L21" s="77"/>
    </row>
    <row r="22" spans="1:12" ht="40.15" customHeight="1" thickBot="1">
      <c r="A22" s="77"/>
      <c r="B22" s="77"/>
      <c r="C22" s="77"/>
      <c r="D22" s="77"/>
      <c r="E22" s="77"/>
      <c r="F22" s="77"/>
      <c r="G22" s="77"/>
      <c r="H22" s="77"/>
      <c r="I22" s="77"/>
      <c r="J22" s="77"/>
      <c r="K22" s="77"/>
      <c r="L22" s="77"/>
    </row>
    <row r="23" spans="1:12" ht="22.5" customHeight="1" thickBot="1">
      <c r="A23" s="135" t="s">
        <v>144</v>
      </c>
      <c r="B23" s="136"/>
      <c r="C23" s="136"/>
      <c r="D23" s="136"/>
      <c r="E23" s="137"/>
      <c r="I23" s="81"/>
      <c r="J23" s="77"/>
      <c r="K23" s="77"/>
      <c r="L23" s="77"/>
    </row>
    <row r="24" spans="1:12" ht="51" customHeight="1">
      <c r="A24" s="51" t="s">
        <v>145</v>
      </c>
      <c r="B24" s="51" t="s">
        <v>146</v>
      </c>
      <c r="C24" s="51" t="s">
        <v>147</v>
      </c>
      <c r="D24" s="51" t="s">
        <v>148</v>
      </c>
      <c r="E24" s="51" t="s">
        <v>149</v>
      </c>
      <c r="F24" s="44"/>
      <c r="G24" s="44"/>
      <c r="H24" s="77"/>
      <c r="I24" s="44"/>
      <c r="J24" s="77"/>
      <c r="K24" s="77"/>
      <c r="L24" s="77"/>
    </row>
    <row r="25" spans="1:12" ht="54" customHeight="1">
      <c r="A25" s="83"/>
      <c r="B25" s="104"/>
      <c r="C25" s="83"/>
      <c r="D25" s="89">
        <f t="shared" ref="D25:D34" si="4">IF(A25="",0,IF(LEFT(A25,1)="①",4000,IF(LEFT(A25,1)="②",2500,IF(LEFT(A25,1)="③",5000,IF(LEFT(A25,1)="④",3500,0))))*B25)</f>
        <v>0</v>
      </c>
      <c r="E25" s="89">
        <f t="shared" ref="E25:E34" si="5">IF(D25=0,0,IF($J$42&lt;=500000,D25,D25/$J$42*500000))</f>
        <v>0</v>
      </c>
      <c r="F25" s="99"/>
      <c r="G25" s="100"/>
      <c r="H25" s="77"/>
      <c r="I25" s="45"/>
      <c r="J25" s="101">
        <f t="shared" ref="J25:J34" si="6">D25</f>
        <v>0</v>
      </c>
      <c r="K25" s="77"/>
      <c r="L25" s="77"/>
    </row>
    <row r="26" spans="1:12" ht="37.5" customHeight="1">
      <c r="A26" s="83"/>
      <c r="B26" s="104"/>
      <c r="C26" s="83"/>
      <c r="D26" s="89">
        <f t="shared" si="4"/>
        <v>0</v>
      </c>
      <c r="E26" s="89">
        <f t="shared" si="5"/>
        <v>0</v>
      </c>
      <c r="F26" s="99"/>
      <c r="G26" s="100"/>
      <c r="H26" s="77"/>
      <c r="I26" s="45"/>
      <c r="J26" s="101">
        <f t="shared" si="6"/>
        <v>0</v>
      </c>
      <c r="K26" s="77"/>
      <c r="L26" s="77"/>
    </row>
    <row r="27" spans="1:12" ht="37.5" customHeight="1">
      <c r="A27" s="83"/>
      <c r="B27" s="104"/>
      <c r="C27" s="83"/>
      <c r="D27" s="89">
        <f t="shared" si="4"/>
        <v>0</v>
      </c>
      <c r="E27" s="89">
        <f t="shared" si="5"/>
        <v>0</v>
      </c>
      <c r="F27" s="99"/>
      <c r="G27" s="100"/>
      <c r="H27" s="77"/>
      <c r="I27" s="45"/>
      <c r="J27" s="101">
        <f t="shared" si="6"/>
        <v>0</v>
      </c>
      <c r="K27" s="77"/>
      <c r="L27" s="77"/>
    </row>
    <row r="28" spans="1:12" ht="37.5" customHeight="1">
      <c r="A28" s="83"/>
      <c r="B28" s="104"/>
      <c r="C28" s="83"/>
      <c r="D28" s="89">
        <f t="shared" si="4"/>
        <v>0</v>
      </c>
      <c r="E28" s="89">
        <f t="shared" si="5"/>
        <v>0</v>
      </c>
      <c r="F28" s="99"/>
      <c r="G28" s="100"/>
      <c r="H28" s="77"/>
      <c r="I28" s="45"/>
      <c r="J28" s="101">
        <f t="shared" si="6"/>
        <v>0</v>
      </c>
      <c r="K28" s="77"/>
      <c r="L28" s="77"/>
    </row>
    <row r="29" spans="1:12" ht="37.5" customHeight="1">
      <c r="A29" s="83"/>
      <c r="B29" s="104"/>
      <c r="C29" s="83"/>
      <c r="D29" s="89">
        <f t="shared" si="4"/>
        <v>0</v>
      </c>
      <c r="E29" s="89">
        <f t="shared" si="5"/>
        <v>0</v>
      </c>
      <c r="F29" s="99"/>
      <c r="G29" s="100"/>
      <c r="H29" s="77"/>
      <c r="I29" s="45"/>
      <c r="J29" s="101">
        <f t="shared" si="6"/>
        <v>0</v>
      </c>
      <c r="K29" s="77"/>
      <c r="L29" s="77"/>
    </row>
    <row r="30" spans="1:12" ht="37.5" customHeight="1">
      <c r="A30" s="83"/>
      <c r="B30" s="104"/>
      <c r="C30" s="83"/>
      <c r="D30" s="89">
        <f t="shared" si="4"/>
        <v>0</v>
      </c>
      <c r="E30" s="89">
        <f t="shared" si="5"/>
        <v>0</v>
      </c>
      <c r="F30" s="99"/>
      <c r="G30" s="100"/>
      <c r="H30" s="77"/>
      <c r="I30" s="45"/>
      <c r="J30" s="101">
        <f t="shared" si="6"/>
        <v>0</v>
      </c>
      <c r="K30" s="77"/>
      <c r="L30" s="77"/>
    </row>
    <row r="31" spans="1:12" ht="37.5" customHeight="1">
      <c r="A31" s="83"/>
      <c r="B31" s="104"/>
      <c r="C31" s="83"/>
      <c r="D31" s="89">
        <f t="shared" si="4"/>
        <v>0</v>
      </c>
      <c r="E31" s="89">
        <f t="shared" si="5"/>
        <v>0</v>
      </c>
      <c r="F31" s="99"/>
      <c r="G31" s="100"/>
      <c r="H31" s="77"/>
      <c r="I31" s="45"/>
      <c r="J31" s="101">
        <f t="shared" si="6"/>
        <v>0</v>
      </c>
      <c r="K31" s="77"/>
      <c r="L31" s="77"/>
    </row>
    <row r="32" spans="1:12" ht="37.5" customHeight="1">
      <c r="A32" s="83"/>
      <c r="B32" s="104"/>
      <c r="C32" s="83"/>
      <c r="D32" s="89">
        <f t="shared" si="4"/>
        <v>0</v>
      </c>
      <c r="E32" s="89">
        <f t="shared" si="5"/>
        <v>0</v>
      </c>
      <c r="F32" s="99"/>
      <c r="G32" s="100"/>
      <c r="H32" s="77"/>
      <c r="I32" s="45"/>
      <c r="J32" s="101">
        <f t="shared" si="6"/>
        <v>0</v>
      </c>
      <c r="K32" s="77"/>
      <c r="L32" s="77"/>
    </row>
    <row r="33" spans="1:12" ht="37.5" customHeight="1">
      <c r="A33" s="83"/>
      <c r="B33" s="104"/>
      <c r="C33" s="83"/>
      <c r="D33" s="89">
        <f t="shared" si="4"/>
        <v>0</v>
      </c>
      <c r="E33" s="89">
        <f t="shared" si="5"/>
        <v>0</v>
      </c>
      <c r="F33" s="99"/>
      <c r="G33" s="100"/>
      <c r="H33" s="77"/>
      <c r="I33" s="45"/>
      <c r="J33" s="101">
        <f t="shared" si="6"/>
        <v>0</v>
      </c>
      <c r="K33" s="77"/>
      <c r="L33" s="77"/>
    </row>
    <row r="34" spans="1:12" ht="37.5" customHeight="1">
      <c r="A34" s="83"/>
      <c r="B34" s="104"/>
      <c r="C34" s="83"/>
      <c r="D34" s="89">
        <f t="shared" si="4"/>
        <v>0</v>
      </c>
      <c r="E34" s="89">
        <f t="shared" si="5"/>
        <v>0</v>
      </c>
      <c r="F34" s="99"/>
      <c r="G34" s="100"/>
      <c r="H34" s="77"/>
      <c r="I34" s="45"/>
      <c r="J34" s="101">
        <f t="shared" si="6"/>
        <v>0</v>
      </c>
      <c r="K34" s="77"/>
      <c r="L34" s="77"/>
    </row>
    <row r="35" spans="1:12">
      <c r="A35" s="68"/>
      <c r="B35" s="68"/>
      <c r="C35" s="67" t="s">
        <v>142</v>
      </c>
      <c r="D35" s="97">
        <f>SUM(D25:D34)</f>
        <v>0</v>
      </c>
      <c r="E35" s="97">
        <f>SUM(E25:E34)</f>
        <v>0</v>
      </c>
      <c r="F35" s="99"/>
      <c r="G35" s="99"/>
      <c r="H35" s="77"/>
      <c r="I35" s="46"/>
      <c r="J35" s="77"/>
      <c r="K35" s="77"/>
      <c r="L35" s="77"/>
    </row>
    <row r="36" spans="1:12" ht="48.4" customHeight="1">
      <c r="A36" s="132" t="s">
        <v>152</v>
      </c>
      <c r="B36" s="131"/>
      <c r="C36" s="131"/>
      <c r="D36" s="131"/>
      <c r="E36" s="131"/>
      <c r="F36" s="131"/>
      <c r="G36" s="131"/>
      <c r="H36" s="131"/>
      <c r="I36" s="131"/>
      <c r="J36" s="77"/>
      <c r="K36" s="77"/>
      <c r="L36" s="77"/>
    </row>
    <row r="37" spans="1:12">
      <c r="A37" s="131"/>
      <c r="B37" s="131"/>
      <c r="C37" s="131"/>
      <c r="D37" s="131"/>
      <c r="E37" s="131"/>
      <c r="F37" s="131"/>
      <c r="G37" s="131"/>
      <c r="H37" s="131"/>
      <c r="I37" s="131"/>
      <c r="J37" s="77"/>
      <c r="K37" s="77"/>
      <c r="L37" s="77"/>
    </row>
    <row r="38" spans="1:12" ht="14.65" customHeight="1" thickBot="1">
      <c r="A38" s="131"/>
      <c r="B38" s="131"/>
      <c r="C38" s="131"/>
      <c r="D38" s="131"/>
      <c r="E38" s="131"/>
      <c r="F38" s="131"/>
      <c r="G38" s="131"/>
      <c r="H38" s="131"/>
      <c r="I38" s="131"/>
      <c r="J38" s="77"/>
      <c r="K38" s="77"/>
      <c r="L38" s="77"/>
    </row>
    <row r="39" spans="1:12" ht="22.5" customHeight="1" thickBot="1">
      <c r="A39" s="138" t="s">
        <v>153</v>
      </c>
      <c r="B39" s="134"/>
      <c r="C39" s="134"/>
      <c r="D39" s="134"/>
      <c r="E39" s="134"/>
      <c r="F39" s="134"/>
      <c r="G39" s="134"/>
      <c r="H39" s="134"/>
      <c r="I39" s="134"/>
      <c r="J39" s="77"/>
      <c r="K39" s="77"/>
      <c r="L39" s="77"/>
    </row>
    <row r="40" spans="1:12" ht="20.100000000000001" customHeight="1">
      <c r="A40" s="77"/>
      <c r="B40" s="45" t="s">
        <v>154</v>
      </c>
      <c r="C40" s="77"/>
      <c r="D40" s="77"/>
      <c r="E40" s="89">
        <f>H21</f>
        <v>0</v>
      </c>
      <c r="F40" s="77"/>
      <c r="G40" s="102">
        <f>E21</f>
        <v>0</v>
      </c>
      <c r="H40" s="77"/>
      <c r="I40" s="77"/>
      <c r="J40" s="77"/>
      <c r="K40" s="77"/>
      <c r="L40" s="77"/>
    </row>
    <row r="41" spans="1:12" ht="20.100000000000001" customHeight="1">
      <c r="A41" s="77"/>
      <c r="B41" s="45" t="s">
        <v>155</v>
      </c>
      <c r="C41" s="77"/>
      <c r="D41" s="77"/>
      <c r="E41" s="89">
        <f>E35</f>
        <v>0</v>
      </c>
      <c r="F41" s="77"/>
      <c r="G41" s="102">
        <f>E35</f>
        <v>0</v>
      </c>
      <c r="H41" s="77"/>
      <c r="I41" s="77"/>
      <c r="J41" s="77"/>
      <c r="K41" s="77"/>
      <c r="L41" s="77"/>
    </row>
    <row r="42" spans="1:12" ht="20.100000000000001" customHeight="1">
      <c r="A42" s="77"/>
      <c r="B42" s="45" t="s">
        <v>156</v>
      </c>
      <c r="C42" s="77"/>
      <c r="D42" s="77"/>
      <c r="E42" s="89">
        <f>E40+E41</f>
        <v>0</v>
      </c>
      <c r="F42" s="77"/>
      <c r="G42" s="102">
        <f>E40+E41</f>
        <v>0</v>
      </c>
      <c r="H42" s="77"/>
      <c r="I42" s="77"/>
      <c r="J42" s="20">
        <f>SUM(J11:J20)+SUM(J25:J34)</f>
        <v>0</v>
      </c>
      <c r="K42" s="77"/>
      <c r="L42" s="77"/>
    </row>
    <row r="43" spans="1:12" ht="20.100000000000001" customHeight="1">
      <c r="A43" s="77"/>
      <c r="B43" s="45" t="s">
        <v>157</v>
      </c>
      <c r="C43" s="77"/>
      <c r="D43" s="77"/>
      <c r="E43" s="89">
        <v>500000</v>
      </c>
      <c r="F43" s="77"/>
      <c r="G43" s="102">
        <v>500000</v>
      </c>
      <c r="H43" s="77"/>
      <c r="I43" s="77"/>
      <c r="J43" s="77"/>
      <c r="K43" s="77"/>
      <c r="L43" s="77"/>
    </row>
    <row r="44" spans="1:12" ht="20.100000000000001" customHeight="1">
      <c r="A44" s="77"/>
      <c r="B44" s="47" t="s">
        <v>158</v>
      </c>
      <c r="C44" s="77"/>
      <c r="D44" s="77"/>
      <c r="E44" s="105">
        <f>MIN(ROUNDDOWN(E42,-3),E43)</f>
        <v>0</v>
      </c>
      <c r="F44" s="77"/>
      <c r="G44" s="99"/>
      <c r="H44" s="77"/>
      <c r="I44" s="77"/>
      <c r="J44" s="77"/>
      <c r="K44" s="77"/>
      <c r="L44" s="77"/>
    </row>
    <row r="45" spans="1:12">
      <c r="A45" s="77"/>
      <c r="B45" s="106"/>
      <c r="C45" s="77"/>
      <c r="D45" s="77"/>
      <c r="E45" s="107"/>
      <c r="F45" s="77"/>
      <c r="G45" s="108"/>
      <c r="H45" s="77"/>
      <c r="I45" s="77"/>
      <c r="J45" s="77"/>
      <c r="K45" s="77"/>
      <c r="L45" s="77"/>
    </row>
    <row r="46" spans="1:12">
      <c r="A46" s="77"/>
      <c r="B46" s="106"/>
      <c r="C46" s="77"/>
      <c r="D46" s="77"/>
      <c r="E46" s="107"/>
      <c r="F46" s="77"/>
      <c r="G46" s="108"/>
      <c r="H46" s="77"/>
      <c r="I46" s="77"/>
      <c r="J46" s="77"/>
      <c r="K46" s="77"/>
      <c r="L46" s="77"/>
    </row>
    <row r="47" spans="1:12">
      <c r="A47" s="77"/>
      <c r="B47" s="109"/>
      <c r="C47" s="77"/>
      <c r="D47" s="77"/>
      <c r="E47" s="110"/>
      <c r="F47" s="77"/>
      <c r="G47" s="111"/>
      <c r="H47" s="77"/>
      <c r="I47" s="77"/>
      <c r="J47" s="77"/>
      <c r="K47" s="77"/>
      <c r="L47" s="77"/>
    </row>
    <row r="48" spans="1:12" ht="16.5">
      <c r="A48" s="112"/>
      <c r="J48" s="77"/>
      <c r="K48" s="77"/>
      <c r="L48" s="77"/>
    </row>
    <row r="49" spans="1:12">
      <c r="J49" s="77"/>
      <c r="K49" s="77"/>
      <c r="L49" s="77"/>
    </row>
    <row r="50" spans="1:12">
      <c r="J50" s="77"/>
      <c r="K50" s="77"/>
      <c r="L50" s="77"/>
    </row>
    <row r="51" spans="1:12">
      <c r="J51" s="77"/>
      <c r="K51" s="77"/>
      <c r="L51" s="77"/>
    </row>
    <row r="52" spans="1:12">
      <c r="A52" s="113"/>
      <c r="J52" s="77"/>
      <c r="K52" s="77"/>
      <c r="L52" s="77"/>
    </row>
    <row r="53" spans="1:12">
      <c r="J53" s="77"/>
      <c r="K53" s="77"/>
      <c r="L53" s="77"/>
    </row>
    <row r="54" spans="1:12">
      <c r="J54" s="77"/>
      <c r="K54" s="77"/>
      <c r="L54" s="77"/>
    </row>
  </sheetData>
  <mergeCells count="5">
    <mergeCell ref="A2:E2"/>
    <mergeCell ref="A36:I38"/>
    <mergeCell ref="A9:I9"/>
    <mergeCell ref="A23:E23"/>
    <mergeCell ref="A39:I39"/>
  </mergeCells>
  <phoneticPr fontId="46"/>
  <dataValidations count="3">
    <dataValidation type="list" allowBlank="1" showErrorMessage="1" error="一覧から選択してください。" sqref="A11:A20" xr:uid="{00000000-0002-0000-1200-000000000000}">
      <formula1>MenuList</formula1>
    </dataValidation>
    <dataValidation type="list" allowBlank="1" showErrorMessage="1" error="一覧から選択してください。" sqref="B7" xr:uid="{00000000-0002-0000-1200-000001000000}">
      <formula1>ServiceList</formula1>
    </dataValidation>
    <dataValidation type="list" allowBlank="1" showErrorMessage="1" error="一覧から選択してください。" sqref="A25:A34" xr:uid="{00000000-0002-0000-1200-000002000000}">
      <formula1>VisitTypeList</formula1>
    </dataValidation>
  </dataValidations>
  <pageMargins left="0.35" right="0.35" top="0.45" bottom="0.45" header="0.2" footer="0.2"/>
  <pageSetup paperSize="9" scale="72" fitToHeight="0" orientation="landscape" horizontalDpi="300" verticalDpi="300"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tabColor rgb="FFA5A5A5"/>
    <pageSetUpPr fitToPage="1"/>
  </sheetPr>
  <dimension ref="A1:M54"/>
  <sheetViews>
    <sheetView showGridLines="0" view="pageBreakPreview" zoomScale="74" zoomScaleNormal="106" workbookViewId="0">
      <selection activeCell="F7" sqref="F7"/>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49" t="s">
        <v>230</v>
      </c>
      <c r="B1" s="49"/>
      <c r="C1" s="49"/>
      <c r="D1" s="49"/>
      <c r="E1" s="49"/>
      <c r="F1" s="49"/>
      <c r="G1" s="49"/>
      <c r="H1" s="49"/>
      <c r="I1" s="49"/>
      <c r="J1" s="49"/>
      <c r="K1" s="49"/>
      <c r="L1" s="49"/>
    </row>
    <row r="2" spans="1:13" ht="31.5" customHeight="1">
      <c r="A2" s="130" t="s">
        <v>231</v>
      </c>
      <c r="B2" s="131"/>
      <c r="C2" s="131"/>
      <c r="D2" s="131"/>
      <c r="E2" s="131"/>
      <c r="F2" s="77"/>
      <c r="G2" s="77"/>
      <c r="H2" s="77"/>
      <c r="I2" s="77"/>
      <c r="J2" s="77"/>
      <c r="K2" s="114" t="s">
        <v>198</v>
      </c>
      <c r="L2" s="115" t="s">
        <v>199</v>
      </c>
      <c r="M2" s="115" t="s">
        <v>200</v>
      </c>
    </row>
    <row r="3" spans="1:13">
      <c r="A3" s="77"/>
      <c r="B3" s="77"/>
      <c r="C3" s="77"/>
      <c r="D3" s="77"/>
      <c r="E3" s="77"/>
      <c r="F3" s="77"/>
      <c r="G3" s="77"/>
      <c r="H3" s="77"/>
      <c r="I3" s="77"/>
      <c r="J3" s="77"/>
      <c r="K3" s="20" t="s">
        <v>79</v>
      </c>
      <c r="L3" s="20">
        <f>B4</f>
        <v>0</v>
      </c>
    </row>
    <row r="4" spans="1:13" ht="28.9" customHeight="1">
      <c r="A4" s="50" t="s">
        <v>79</v>
      </c>
      <c r="B4" s="86"/>
      <c r="F4" s="77"/>
      <c r="G4" s="77"/>
      <c r="H4" s="77"/>
      <c r="I4" s="77"/>
      <c r="J4" s="77"/>
      <c r="K4" s="20" t="s">
        <v>71</v>
      </c>
      <c r="L4" s="20">
        <f t="shared" ref="L4:L9" si="0">SUMIF($A$11:$A$20,K4,$F$11:$F$20)</f>
        <v>0</v>
      </c>
      <c r="M4">
        <f t="shared" ref="M4:M9" si="1">SUMIF($A$11:$A$20,K4,$H$11:$H$20)</f>
        <v>0</v>
      </c>
    </row>
    <row r="5" spans="1:13" ht="28.9" customHeight="1">
      <c r="A5" s="50" t="s">
        <v>129</v>
      </c>
      <c r="B5" s="87"/>
      <c r="F5" s="77"/>
      <c r="G5" s="77"/>
      <c r="H5" s="77"/>
      <c r="I5" s="77"/>
      <c r="J5" s="77"/>
      <c r="K5" s="20" t="s">
        <v>72</v>
      </c>
      <c r="L5" s="20">
        <f t="shared" si="0"/>
        <v>0</v>
      </c>
      <c r="M5">
        <f t="shared" si="1"/>
        <v>0</v>
      </c>
    </row>
    <row r="6" spans="1:13" ht="25.5" customHeight="1">
      <c r="A6" s="50" t="s">
        <v>201</v>
      </c>
      <c r="B6" s="87"/>
      <c r="F6" s="77"/>
      <c r="G6" s="77"/>
      <c r="H6" s="77"/>
      <c r="I6" s="77"/>
      <c r="J6" s="77"/>
      <c r="K6" s="20" t="s">
        <v>73</v>
      </c>
      <c r="L6" s="20">
        <f t="shared" si="0"/>
        <v>0</v>
      </c>
      <c r="M6">
        <f t="shared" si="1"/>
        <v>0</v>
      </c>
    </row>
    <row r="7" spans="1:13" ht="33" customHeight="1">
      <c r="A7" s="50" t="s">
        <v>80</v>
      </c>
      <c r="B7" s="86"/>
      <c r="F7" s="77"/>
      <c r="G7" s="77"/>
      <c r="H7" s="77"/>
      <c r="I7" s="77"/>
      <c r="J7" s="77"/>
      <c r="K7" s="20" t="s">
        <v>75</v>
      </c>
      <c r="L7" s="20">
        <f t="shared" si="0"/>
        <v>0</v>
      </c>
      <c r="M7">
        <f t="shared" si="1"/>
        <v>0</v>
      </c>
    </row>
    <row r="8" spans="1:13" ht="25.5" customHeight="1" thickBot="1">
      <c r="A8" s="77"/>
      <c r="B8" s="77"/>
      <c r="C8" s="77"/>
      <c r="D8" s="77"/>
      <c r="E8" s="77"/>
      <c r="F8" s="77"/>
      <c r="G8" s="77"/>
      <c r="H8" s="77"/>
      <c r="I8" s="77"/>
      <c r="J8" s="77"/>
      <c r="K8" s="20" t="s">
        <v>76</v>
      </c>
      <c r="L8" s="20">
        <f t="shared" si="0"/>
        <v>0</v>
      </c>
      <c r="M8">
        <f t="shared" si="1"/>
        <v>0</v>
      </c>
    </row>
    <row r="9" spans="1:13" ht="22.5" customHeight="1">
      <c r="A9" s="133" t="s">
        <v>130</v>
      </c>
      <c r="B9" s="134"/>
      <c r="C9" s="134"/>
      <c r="D9" s="134"/>
      <c r="E9" s="134"/>
      <c r="F9" s="134"/>
      <c r="G9" s="134"/>
      <c r="H9" s="134"/>
      <c r="I9" s="134"/>
      <c r="J9" s="77"/>
      <c r="K9" s="20" t="s">
        <v>77</v>
      </c>
      <c r="L9" s="20">
        <f t="shared" si="0"/>
        <v>0</v>
      </c>
      <c r="M9">
        <f t="shared" si="1"/>
        <v>0</v>
      </c>
    </row>
    <row r="10" spans="1:13" ht="56.25" customHeight="1">
      <c r="A10" s="70" t="s">
        <v>131</v>
      </c>
      <c r="B10" s="70" t="s">
        <v>132</v>
      </c>
      <c r="C10" s="70" t="s">
        <v>133</v>
      </c>
      <c r="D10" s="70" t="s">
        <v>134</v>
      </c>
      <c r="E10" s="70" t="s">
        <v>135</v>
      </c>
      <c r="F10" s="70" t="s">
        <v>136</v>
      </c>
      <c r="G10" s="70" t="s">
        <v>137</v>
      </c>
      <c r="H10" s="70" t="s">
        <v>203</v>
      </c>
      <c r="I10" s="70" t="s">
        <v>139</v>
      </c>
      <c r="J10" s="20" t="s">
        <v>140</v>
      </c>
      <c r="K10" s="20" t="s">
        <v>204</v>
      </c>
      <c r="L10" s="20">
        <f>D35</f>
        <v>0</v>
      </c>
      <c r="M10">
        <f>E35</f>
        <v>0</v>
      </c>
    </row>
    <row r="11" spans="1:13" ht="42" customHeight="1">
      <c r="A11" s="83"/>
      <c r="B11" s="83"/>
      <c r="C11" s="83"/>
      <c r="D11" s="103"/>
      <c r="E11" s="103"/>
      <c r="F11" s="92"/>
      <c r="G11" s="116">
        <f t="shared" ref="G11:G20" si="2">J11</f>
        <v>0</v>
      </c>
      <c r="H11" s="91">
        <f t="shared" ref="H11:H20" si="3">IF(J11=0,0,IF($J$42&lt;=500000,J11,J11/$J$42*500000))</f>
        <v>0</v>
      </c>
      <c r="I11" s="117"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0">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0" t="s">
        <v>205</v>
      </c>
      <c r="L11" s="20">
        <f>E44</f>
        <v>0</v>
      </c>
    </row>
    <row r="12" spans="1:13" ht="42" customHeight="1">
      <c r="A12" s="83"/>
      <c r="B12" s="83"/>
      <c r="C12" s="83"/>
      <c r="D12" s="103"/>
      <c r="E12" s="103"/>
      <c r="F12" s="92"/>
      <c r="G12" s="116">
        <f t="shared" si="2"/>
        <v>0</v>
      </c>
      <c r="H12" s="91">
        <f t="shared" si="3"/>
        <v>0</v>
      </c>
      <c r="I12" s="117"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0">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77"/>
      <c r="L12" s="77"/>
    </row>
    <row r="13" spans="1:13" ht="42" customHeight="1">
      <c r="A13" s="83"/>
      <c r="B13" s="83"/>
      <c r="C13" s="83"/>
      <c r="D13" s="103"/>
      <c r="E13" s="103"/>
      <c r="F13" s="92"/>
      <c r="G13" s="116">
        <f t="shared" si="2"/>
        <v>0</v>
      </c>
      <c r="H13" s="91">
        <f t="shared" si="3"/>
        <v>0</v>
      </c>
      <c r="I13" s="117"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0">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77"/>
      <c r="L13" s="77"/>
    </row>
    <row r="14" spans="1:13" ht="42" customHeight="1">
      <c r="A14" s="83"/>
      <c r="B14" s="83"/>
      <c r="C14" s="83"/>
      <c r="D14" s="103"/>
      <c r="E14" s="103"/>
      <c r="F14" s="92"/>
      <c r="G14" s="116">
        <f t="shared" si="2"/>
        <v>0</v>
      </c>
      <c r="H14" s="91">
        <f t="shared" si="3"/>
        <v>0</v>
      </c>
      <c r="I14" s="117"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0">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77"/>
      <c r="L14" s="77"/>
    </row>
    <row r="15" spans="1:13" ht="42" customHeight="1">
      <c r="A15" s="83"/>
      <c r="B15" s="83"/>
      <c r="C15" s="83"/>
      <c r="D15" s="103"/>
      <c r="E15" s="103"/>
      <c r="F15" s="92"/>
      <c r="G15" s="116">
        <f t="shared" si="2"/>
        <v>0</v>
      </c>
      <c r="H15" s="91">
        <f t="shared" si="3"/>
        <v>0</v>
      </c>
      <c r="I15" s="117"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0">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77"/>
      <c r="L15" s="77"/>
    </row>
    <row r="16" spans="1:13" ht="42" customHeight="1">
      <c r="A16" s="83"/>
      <c r="B16" s="83"/>
      <c r="C16" s="83"/>
      <c r="D16" s="103"/>
      <c r="E16" s="103"/>
      <c r="F16" s="92"/>
      <c r="G16" s="116">
        <f t="shared" si="2"/>
        <v>0</v>
      </c>
      <c r="H16" s="91">
        <f t="shared" si="3"/>
        <v>0</v>
      </c>
      <c r="I16" s="117"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0">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77"/>
      <c r="L16" s="77"/>
    </row>
    <row r="17" spans="1:12" ht="42" customHeight="1">
      <c r="A17" s="83"/>
      <c r="B17" s="83"/>
      <c r="C17" s="83"/>
      <c r="D17" s="103"/>
      <c r="E17" s="103"/>
      <c r="F17" s="92"/>
      <c r="G17" s="116">
        <f t="shared" si="2"/>
        <v>0</v>
      </c>
      <c r="H17" s="91">
        <f t="shared" si="3"/>
        <v>0</v>
      </c>
      <c r="I17" s="117"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0">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77"/>
      <c r="L17" s="77"/>
    </row>
    <row r="18" spans="1:12" ht="42" customHeight="1">
      <c r="A18" s="83"/>
      <c r="B18" s="83"/>
      <c r="C18" s="83"/>
      <c r="D18" s="103"/>
      <c r="E18" s="103"/>
      <c r="F18" s="92"/>
      <c r="G18" s="116">
        <f t="shared" si="2"/>
        <v>0</v>
      </c>
      <c r="H18" s="91">
        <f t="shared" si="3"/>
        <v>0</v>
      </c>
      <c r="I18" s="117"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0">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77"/>
      <c r="L18" s="77"/>
    </row>
    <row r="19" spans="1:12" ht="42" customHeight="1">
      <c r="A19" s="83"/>
      <c r="B19" s="83"/>
      <c r="C19" s="83"/>
      <c r="D19" s="103"/>
      <c r="E19" s="103"/>
      <c r="F19" s="92"/>
      <c r="G19" s="116">
        <f t="shared" si="2"/>
        <v>0</v>
      </c>
      <c r="H19" s="91">
        <f t="shared" si="3"/>
        <v>0</v>
      </c>
      <c r="I19" s="117"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0">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77"/>
      <c r="L19" s="77"/>
    </row>
    <row r="20" spans="1:12" ht="42" customHeight="1">
      <c r="A20" s="83"/>
      <c r="B20" s="83"/>
      <c r="C20" s="83"/>
      <c r="D20" s="103"/>
      <c r="E20" s="103"/>
      <c r="F20" s="92"/>
      <c r="G20" s="116">
        <f t="shared" si="2"/>
        <v>0</v>
      </c>
      <c r="H20" s="91">
        <f t="shared" si="3"/>
        <v>0</v>
      </c>
      <c r="I20" s="117"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0">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77"/>
      <c r="L20" s="77"/>
    </row>
    <row r="21" spans="1:12" ht="27" customHeight="1">
      <c r="A21" s="68"/>
      <c r="B21" s="67" t="s">
        <v>142</v>
      </c>
      <c r="C21" s="68"/>
      <c r="D21" s="68"/>
      <c r="E21" s="68"/>
      <c r="F21" s="97">
        <f>SUM(F11:F20)</f>
        <v>0</v>
      </c>
      <c r="G21" s="97">
        <f>SUM(G11:G20)</f>
        <v>0</v>
      </c>
      <c r="H21" s="97">
        <f>SUM(H11:H20)</f>
        <v>0</v>
      </c>
      <c r="I21" s="69" t="str">
        <f>IF(COUNTIF(I11:I20,"*要修正*")&gt;0,"基準額超過あり","○")</f>
        <v>○</v>
      </c>
      <c r="J21" s="77"/>
      <c r="K21" s="77"/>
      <c r="L21" s="77"/>
    </row>
    <row r="22" spans="1:12" ht="40.15" customHeight="1" thickBot="1">
      <c r="A22" s="77"/>
      <c r="B22" s="77"/>
      <c r="C22" s="77"/>
      <c r="D22" s="77"/>
      <c r="E22" s="77"/>
      <c r="F22" s="77"/>
      <c r="G22" s="77"/>
      <c r="H22" s="77"/>
      <c r="I22" s="77"/>
      <c r="J22" s="77"/>
      <c r="K22" s="77"/>
      <c r="L22" s="77"/>
    </row>
    <row r="23" spans="1:12" ht="22.5" customHeight="1" thickBot="1">
      <c r="A23" s="135" t="s">
        <v>144</v>
      </c>
      <c r="B23" s="136"/>
      <c r="C23" s="136"/>
      <c r="D23" s="136"/>
      <c r="E23" s="137"/>
      <c r="I23" s="81"/>
      <c r="J23" s="77"/>
      <c r="K23" s="77"/>
      <c r="L23" s="77"/>
    </row>
    <row r="24" spans="1:12" ht="51" customHeight="1">
      <c r="A24" s="51" t="s">
        <v>145</v>
      </c>
      <c r="B24" s="51" t="s">
        <v>146</v>
      </c>
      <c r="C24" s="51" t="s">
        <v>147</v>
      </c>
      <c r="D24" s="51" t="s">
        <v>148</v>
      </c>
      <c r="E24" s="51" t="s">
        <v>149</v>
      </c>
      <c r="F24" s="44"/>
      <c r="G24" s="44"/>
      <c r="H24" s="77"/>
      <c r="I24" s="44"/>
      <c r="J24" s="77"/>
      <c r="K24" s="77"/>
      <c r="L24" s="77"/>
    </row>
    <row r="25" spans="1:12" ht="54" customHeight="1">
      <c r="A25" s="83"/>
      <c r="B25" s="104"/>
      <c r="C25" s="83"/>
      <c r="D25" s="89">
        <f t="shared" ref="D25:D34" si="4">IF(A25="",0,IF(LEFT(A25,1)="①",4000,IF(LEFT(A25,1)="②",2500,IF(LEFT(A25,1)="③",5000,IF(LEFT(A25,1)="④",3500,0))))*B25)</f>
        <v>0</v>
      </c>
      <c r="E25" s="89">
        <f t="shared" ref="E25:E34" si="5">IF(D25=0,0,IF($J$42&lt;=500000,D25,D25/$J$42*500000))</f>
        <v>0</v>
      </c>
      <c r="F25" s="99"/>
      <c r="G25" s="100"/>
      <c r="H25" s="77"/>
      <c r="I25" s="45"/>
      <c r="J25" s="101">
        <f t="shared" ref="J25:J34" si="6">D25</f>
        <v>0</v>
      </c>
      <c r="K25" s="77"/>
      <c r="L25" s="77"/>
    </row>
    <row r="26" spans="1:12" ht="37.5" customHeight="1">
      <c r="A26" s="83"/>
      <c r="B26" s="104"/>
      <c r="C26" s="83"/>
      <c r="D26" s="89">
        <f t="shared" si="4"/>
        <v>0</v>
      </c>
      <c r="E26" s="89">
        <f t="shared" si="5"/>
        <v>0</v>
      </c>
      <c r="F26" s="99"/>
      <c r="G26" s="100"/>
      <c r="H26" s="77"/>
      <c r="I26" s="45"/>
      <c r="J26" s="101">
        <f t="shared" si="6"/>
        <v>0</v>
      </c>
      <c r="K26" s="77"/>
      <c r="L26" s="77"/>
    </row>
    <row r="27" spans="1:12" ht="37.5" customHeight="1">
      <c r="A27" s="83"/>
      <c r="B27" s="104"/>
      <c r="C27" s="83"/>
      <c r="D27" s="89">
        <f t="shared" si="4"/>
        <v>0</v>
      </c>
      <c r="E27" s="89">
        <f t="shared" si="5"/>
        <v>0</v>
      </c>
      <c r="F27" s="99"/>
      <c r="G27" s="100"/>
      <c r="H27" s="77"/>
      <c r="I27" s="45"/>
      <c r="J27" s="101">
        <f t="shared" si="6"/>
        <v>0</v>
      </c>
      <c r="K27" s="77"/>
      <c r="L27" s="77"/>
    </row>
    <row r="28" spans="1:12" ht="37.5" customHeight="1">
      <c r="A28" s="83"/>
      <c r="B28" s="104"/>
      <c r="C28" s="83"/>
      <c r="D28" s="89">
        <f t="shared" si="4"/>
        <v>0</v>
      </c>
      <c r="E28" s="89">
        <f t="shared" si="5"/>
        <v>0</v>
      </c>
      <c r="F28" s="99"/>
      <c r="G28" s="100"/>
      <c r="H28" s="77"/>
      <c r="I28" s="45"/>
      <c r="J28" s="101">
        <f t="shared" si="6"/>
        <v>0</v>
      </c>
      <c r="K28" s="77"/>
      <c r="L28" s="77"/>
    </row>
    <row r="29" spans="1:12" ht="37.5" customHeight="1">
      <c r="A29" s="83"/>
      <c r="B29" s="104"/>
      <c r="C29" s="83"/>
      <c r="D29" s="89">
        <f t="shared" si="4"/>
        <v>0</v>
      </c>
      <c r="E29" s="89">
        <f t="shared" si="5"/>
        <v>0</v>
      </c>
      <c r="F29" s="99"/>
      <c r="G29" s="100"/>
      <c r="H29" s="77"/>
      <c r="I29" s="45"/>
      <c r="J29" s="101">
        <f t="shared" si="6"/>
        <v>0</v>
      </c>
      <c r="K29" s="77"/>
      <c r="L29" s="77"/>
    </row>
    <row r="30" spans="1:12" ht="37.5" customHeight="1">
      <c r="A30" s="83"/>
      <c r="B30" s="104"/>
      <c r="C30" s="83"/>
      <c r="D30" s="89">
        <f t="shared" si="4"/>
        <v>0</v>
      </c>
      <c r="E30" s="89">
        <f t="shared" si="5"/>
        <v>0</v>
      </c>
      <c r="F30" s="99"/>
      <c r="G30" s="100"/>
      <c r="H30" s="77"/>
      <c r="I30" s="45"/>
      <c r="J30" s="101">
        <f t="shared" si="6"/>
        <v>0</v>
      </c>
      <c r="K30" s="77"/>
      <c r="L30" s="77"/>
    </row>
    <row r="31" spans="1:12" ht="37.5" customHeight="1">
      <c r="A31" s="83"/>
      <c r="B31" s="104"/>
      <c r="C31" s="83"/>
      <c r="D31" s="89">
        <f t="shared" si="4"/>
        <v>0</v>
      </c>
      <c r="E31" s="89">
        <f t="shared" si="5"/>
        <v>0</v>
      </c>
      <c r="F31" s="99"/>
      <c r="G31" s="100"/>
      <c r="H31" s="77"/>
      <c r="I31" s="45"/>
      <c r="J31" s="101">
        <f t="shared" si="6"/>
        <v>0</v>
      </c>
      <c r="K31" s="77"/>
      <c r="L31" s="77"/>
    </row>
    <row r="32" spans="1:12" ht="37.5" customHeight="1">
      <c r="A32" s="83"/>
      <c r="B32" s="104"/>
      <c r="C32" s="83"/>
      <c r="D32" s="89">
        <f t="shared" si="4"/>
        <v>0</v>
      </c>
      <c r="E32" s="89">
        <f t="shared" si="5"/>
        <v>0</v>
      </c>
      <c r="F32" s="99"/>
      <c r="G32" s="100"/>
      <c r="H32" s="77"/>
      <c r="I32" s="45"/>
      <c r="J32" s="101">
        <f t="shared" si="6"/>
        <v>0</v>
      </c>
      <c r="K32" s="77"/>
      <c r="L32" s="77"/>
    </row>
    <row r="33" spans="1:12" ht="37.5" customHeight="1">
      <c r="A33" s="83"/>
      <c r="B33" s="104"/>
      <c r="C33" s="83"/>
      <c r="D33" s="89">
        <f t="shared" si="4"/>
        <v>0</v>
      </c>
      <c r="E33" s="89">
        <f t="shared" si="5"/>
        <v>0</v>
      </c>
      <c r="F33" s="99"/>
      <c r="G33" s="100"/>
      <c r="H33" s="77"/>
      <c r="I33" s="45"/>
      <c r="J33" s="101">
        <f t="shared" si="6"/>
        <v>0</v>
      </c>
      <c r="K33" s="77"/>
      <c r="L33" s="77"/>
    </row>
    <row r="34" spans="1:12" ht="37.5" customHeight="1">
      <c r="A34" s="83"/>
      <c r="B34" s="104"/>
      <c r="C34" s="83"/>
      <c r="D34" s="89">
        <f t="shared" si="4"/>
        <v>0</v>
      </c>
      <c r="E34" s="89">
        <f t="shared" si="5"/>
        <v>0</v>
      </c>
      <c r="F34" s="99"/>
      <c r="G34" s="100"/>
      <c r="H34" s="77"/>
      <c r="I34" s="45"/>
      <c r="J34" s="101">
        <f t="shared" si="6"/>
        <v>0</v>
      </c>
      <c r="K34" s="77"/>
      <c r="L34" s="77"/>
    </row>
    <row r="35" spans="1:12">
      <c r="A35" s="68"/>
      <c r="B35" s="68"/>
      <c r="C35" s="67" t="s">
        <v>142</v>
      </c>
      <c r="D35" s="97">
        <f>SUM(D25:D34)</f>
        <v>0</v>
      </c>
      <c r="E35" s="97">
        <f>SUM(E25:E34)</f>
        <v>0</v>
      </c>
      <c r="F35" s="99"/>
      <c r="G35" s="99"/>
      <c r="H35" s="77"/>
      <c r="I35" s="46"/>
      <c r="J35" s="77"/>
      <c r="K35" s="77"/>
      <c r="L35" s="77"/>
    </row>
    <row r="36" spans="1:12" ht="48.4" customHeight="1">
      <c r="A36" s="132" t="s">
        <v>152</v>
      </c>
      <c r="B36" s="131"/>
      <c r="C36" s="131"/>
      <c r="D36" s="131"/>
      <c r="E36" s="131"/>
      <c r="F36" s="131"/>
      <c r="G36" s="131"/>
      <c r="H36" s="131"/>
      <c r="I36" s="131"/>
      <c r="J36" s="77"/>
      <c r="K36" s="77"/>
      <c r="L36" s="77"/>
    </row>
    <row r="37" spans="1:12">
      <c r="A37" s="131"/>
      <c r="B37" s="131"/>
      <c r="C37" s="131"/>
      <c r="D37" s="131"/>
      <c r="E37" s="131"/>
      <c r="F37" s="131"/>
      <c r="G37" s="131"/>
      <c r="H37" s="131"/>
      <c r="I37" s="131"/>
      <c r="J37" s="77"/>
      <c r="K37" s="77"/>
      <c r="L37" s="77"/>
    </row>
    <row r="38" spans="1:12" ht="14.65" customHeight="1" thickBot="1">
      <c r="A38" s="131"/>
      <c r="B38" s="131"/>
      <c r="C38" s="131"/>
      <c r="D38" s="131"/>
      <c r="E38" s="131"/>
      <c r="F38" s="131"/>
      <c r="G38" s="131"/>
      <c r="H38" s="131"/>
      <c r="I38" s="131"/>
      <c r="J38" s="77"/>
      <c r="K38" s="77"/>
      <c r="L38" s="77"/>
    </row>
    <row r="39" spans="1:12" ht="22.5" customHeight="1" thickBot="1">
      <c r="A39" s="138" t="s">
        <v>153</v>
      </c>
      <c r="B39" s="134"/>
      <c r="C39" s="134"/>
      <c r="D39" s="134"/>
      <c r="E39" s="134"/>
      <c r="F39" s="134"/>
      <c r="G39" s="134"/>
      <c r="H39" s="134"/>
      <c r="I39" s="134"/>
      <c r="J39" s="77"/>
      <c r="K39" s="77"/>
      <c r="L39" s="77"/>
    </row>
    <row r="40" spans="1:12" ht="20.100000000000001" customHeight="1">
      <c r="A40" s="77"/>
      <c r="B40" s="45" t="s">
        <v>154</v>
      </c>
      <c r="C40" s="77"/>
      <c r="D40" s="77"/>
      <c r="E40" s="89">
        <f>H21</f>
        <v>0</v>
      </c>
      <c r="F40" s="77"/>
      <c r="G40" s="102">
        <f>E21</f>
        <v>0</v>
      </c>
      <c r="H40" s="77"/>
      <c r="I40" s="77"/>
      <c r="J40" s="77"/>
      <c r="K40" s="77"/>
      <c r="L40" s="77"/>
    </row>
    <row r="41" spans="1:12" ht="20.100000000000001" customHeight="1">
      <c r="A41" s="77"/>
      <c r="B41" s="45" t="s">
        <v>155</v>
      </c>
      <c r="C41" s="77"/>
      <c r="D41" s="77"/>
      <c r="E41" s="89">
        <f>E35</f>
        <v>0</v>
      </c>
      <c r="F41" s="77"/>
      <c r="G41" s="102">
        <f>E35</f>
        <v>0</v>
      </c>
      <c r="H41" s="77"/>
      <c r="I41" s="77"/>
      <c r="J41" s="77"/>
      <c r="K41" s="77"/>
      <c r="L41" s="77"/>
    </row>
    <row r="42" spans="1:12" ht="20.100000000000001" customHeight="1">
      <c r="A42" s="77"/>
      <c r="B42" s="45" t="s">
        <v>156</v>
      </c>
      <c r="C42" s="77"/>
      <c r="D42" s="77"/>
      <c r="E42" s="89">
        <f>E40+E41</f>
        <v>0</v>
      </c>
      <c r="F42" s="77"/>
      <c r="G42" s="102">
        <f>E40+E41</f>
        <v>0</v>
      </c>
      <c r="H42" s="77"/>
      <c r="I42" s="77"/>
      <c r="J42" s="20">
        <f>SUM(J11:J20)+SUM(J25:J34)</f>
        <v>0</v>
      </c>
      <c r="K42" s="77"/>
      <c r="L42" s="77"/>
    </row>
    <row r="43" spans="1:12" ht="20.100000000000001" customHeight="1">
      <c r="A43" s="77"/>
      <c r="B43" s="45" t="s">
        <v>157</v>
      </c>
      <c r="C43" s="77"/>
      <c r="D43" s="77"/>
      <c r="E43" s="89">
        <v>500000</v>
      </c>
      <c r="F43" s="77"/>
      <c r="G43" s="102">
        <v>500000</v>
      </c>
      <c r="H43" s="77"/>
      <c r="I43" s="77"/>
      <c r="J43" s="77"/>
      <c r="K43" s="77"/>
      <c r="L43" s="77"/>
    </row>
    <row r="44" spans="1:12" ht="20.100000000000001" customHeight="1">
      <c r="A44" s="77"/>
      <c r="B44" s="47" t="s">
        <v>158</v>
      </c>
      <c r="C44" s="77"/>
      <c r="D44" s="77"/>
      <c r="E44" s="105">
        <f>MIN(ROUNDDOWN(E42,-3),E43)</f>
        <v>0</v>
      </c>
      <c r="F44" s="77"/>
      <c r="G44" s="99"/>
      <c r="H44" s="77"/>
      <c r="I44" s="77"/>
      <c r="J44" s="77"/>
      <c r="K44" s="77"/>
      <c r="L44" s="77"/>
    </row>
    <row r="45" spans="1:12">
      <c r="A45" s="77"/>
      <c r="B45" s="106"/>
      <c r="C45" s="77"/>
      <c r="D45" s="77"/>
      <c r="E45" s="107"/>
      <c r="F45" s="77"/>
      <c r="G45" s="108"/>
      <c r="H45" s="77"/>
      <c r="I45" s="77"/>
      <c r="J45" s="77"/>
      <c r="K45" s="77"/>
      <c r="L45" s="77"/>
    </row>
    <row r="46" spans="1:12">
      <c r="A46" s="77"/>
      <c r="B46" s="106"/>
      <c r="C46" s="77"/>
      <c r="D46" s="77"/>
      <c r="E46" s="107"/>
      <c r="F46" s="77"/>
      <c r="G46" s="108"/>
      <c r="H46" s="77"/>
      <c r="I46" s="77"/>
      <c r="J46" s="77"/>
      <c r="K46" s="77"/>
      <c r="L46" s="77"/>
    </row>
    <row r="47" spans="1:12">
      <c r="A47" s="77"/>
      <c r="B47" s="109"/>
      <c r="C47" s="77"/>
      <c r="D47" s="77"/>
      <c r="E47" s="110"/>
      <c r="F47" s="77"/>
      <c r="G47" s="111"/>
      <c r="H47" s="77"/>
      <c r="I47" s="77"/>
      <c r="J47" s="77"/>
      <c r="K47" s="77"/>
      <c r="L47" s="77"/>
    </row>
    <row r="48" spans="1:12" ht="16.5">
      <c r="A48" s="112"/>
      <c r="J48" s="77"/>
      <c r="K48" s="77"/>
      <c r="L48" s="77"/>
    </row>
    <row r="49" spans="1:12">
      <c r="J49" s="77"/>
      <c r="K49" s="77"/>
      <c r="L49" s="77"/>
    </row>
    <row r="50" spans="1:12">
      <c r="J50" s="77"/>
      <c r="K50" s="77"/>
      <c r="L50" s="77"/>
    </row>
    <row r="51" spans="1:12">
      <c r="J51" s="77"/>
      <c r="K51" s="77"/>
      <c r="L51" s="77"/>
    </row>
    <row r="52" spans="1:12">
      <c r="A52" s="113"/>
      <c r="J52" s="77"/>
      <c r="K52" s="77"/>
      <c r="L52" s="77"/>
    </row>
    <row r="53" spans="1:12">
      <c r="J53" s="77"/>
      <c r="K53" s="77"/>
      <c r="L53" s="77"/>
    </row>
    <row r="54" spans="1:12">
      <c r="J54" s="77"/>
      <c r="K54" s="77"/>
      <c r="L54" s="77"/>
    </row>
  </sheetData>
  <mergeCells count="5">
    <mergeCell ref="A2:E2"/>
    <mergeCell ref="A36:I38"/>
    <mergeCell ref="A9:I9"/>
    <mergeCell ref="A23:E23"/>
    <mergeCell ref="A39:I39"/>
  </mergeCells>
  <phoneticPr fontId="46"/>
  <dataValidations count="3">
    <dataValidation type="list" allowBlank="1" showErrorMessage="1" error="一覧から選択してください。" sqref="A11:A20" xr:uid="{00000000-0002-0000-1300-000000000000}">
      <formula1>MenuList</formula1>
    </dataValidation>
    <dataValidation type="list" allowBlank="1" showErrorMessage="1" error="一覧から選択してください。" sqref="B7" xr:uid="{00000000-0002-0000-1300-000001000000}">
      <formula1>ServiceList</formula1>
    </dataValidation>
    <dataValidation type="list" allowBlank="1" showErrorMessage="1" error="一覧から選択してください。" sqref="A25:A34" xr:uid="{00000000-0002-0000-1300-000002000000}">
      <formula1>VisitTypeList</formula1>
    </dataValidation>
  </dataValidations>
  <pageMargins left="0.35" right="0.35" top="0.45" bottom="0.45" header="0.2" footer="0.2"/>
  <pageSetup paperSize="9" scale="72" fitToHeight="0" orientation="landscape" horizontalDpi="300" verticalDpi="300"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tabColor rgb="FFA5A5A5"/>
    <pageSetUpPr fitToPage="1"/>
  </sheetPr>
  <dimension ref="A1:M54"/>
  <sheetViews>
    <sheetView showGridLines="0" view="pageBreakPreview" zoomScale="74" zoomScaleNormal="106" workbookViewId="0">
      <selection activeCell="F3" sqref="F3"/>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49" t="s">
        <v>232</v>
      </c>
      <c r="B1" s="49"/>
      <c r="C1" s="49"/>
      <c r="D1" s="49"/>
      <c r="E1" s="49"/>
      <c r="F1" s="49"/>
      <c r="G1" s="49"/>
      <c r="H1" s="49"/>
      <c r="I1" s="49"/>
      <c r="J1" s="49"/>
      <c r="K1" s="49"/>
      <c r="L1" s="49"/>
    </row>
    <row r="2" spans="1:13" ht="31.5" customHeight="1">
      <c r="A2" s="130" t="s">
        <v>233</v>
      </c>
      <c r="B2" s="131"/>
      <c r="C2" s="131"/>
      <c r="D2" s="131"/>
      <c r="E2" s="131"/>
      <c r="F2" s="77"/>
      <c r="G2" s="77"/>
      <c r="H2" s="77"/>
      <c r="I2" s="77"/>
      <c r="J2" s="77"/>
      <c r="K2" s="114" t="s">
        <v>198</v>
      </c>
      <c r="L2" s="115" t="s">
        <v>199</v>
      </c>
      <c r="M2" s="115" t="s">
        <v>200</v>
      </c>
    </row>
    <row r="3" spans="1:13">
      <c r="A3" s="77"/>
      <c r="B3" s="77"/>
      <c r="C3" s="77"/>
      <c r="D3" s="77"/>
      <c r="E3" s="77"/>
      <c r="F3" s="77"/>
      <c r="G3" s="77"/>
      <c r="H3" s="77"/>
      <c r="I3" s="77"/>
      <c r="J3" s="77"/>
      <c r="K3" s="20" t="s">
        <v>79</v>
      </c>
      <c r="L3" s="20">
        <f>B4</f>
        <v>0</v>
      </c>
    </row>
    <row r="4" spans="1:13" ht="28.9" customHeight="1">
      <c r="A4" s="50" t="s">
        <v>79</v>
      </c>
      <c r="B4" s="86"/>
      <c r="F4" s="77"/>
      <c r="G4" s="77"/>
      <c r="H4" s="77"/>
      <c r="I4" s="77"/>
      <c r="J4" s="77"/>
      <c r="K4" s="20" t="s">
        <v>71</v>
      </c>
      <c r="L4" s="20">
        <f t="shared" ref="L4:L9" si="0">SUMIF($A$11:$A$20,K4,$F$11:$F$20)</f>
        <v>0</v>
      </c>
      <c r="M4">
        <f t="shared" ref="M4:M9" si="1">SUMIF($A$11:$A$20,K4,$H$11:$H$20)</f>
        <v>0</v>
      </c>
    </row>
    <row r="5" spans="1:13" ht="28.9" customHeight="1">
      <c r="A5" s="50" t="s">
        <v>129</v>
      </c>
      <c r="B5" s="87"/>
      <c r="F5" s="77"/>
      <c r="G5" s="77"/>
      <c r="H5" s="77"/>
      <c r="I5" s="77"/>
      <c r="J5" s="77"/>
      <c r="K5" s="20" t="s">
        <v>72</v>
      </c>
      <c r="L5" s="20">
        <f t="shared" si="0"/>
        <v>0</v>
      </c>
      <c r="M5">
        <f t="shared" si="1"/>
        <v>0</v>
      </c>
    </row>
    <row r="6" spans="1:13" ht="25.5" customHeight="1">
      <c r="A6" s="50" t="s">
        <v>201</v>
      </c>
      <c r="B6" s="87"/>
      <c r="F6" s="77"/>
      <c r="G6" s="77"/>
      <c r="H6" s="77"/>
      <c r="I6" s="77"/>
      <c r="J6" s="77"/>
      <c r="K6" s="20" t="s">
        <v>73</v>
      </c>
      <c r="L6" s="20">
        <f t="shared" si="0"/>
        <v>0</v>
      </c>
      <c r="M6">
        <f t="shared" si="1"/>
        <v>0</v>
      </c>
    </row>
    <row r="7" spans="1:13" ht="33" customHeight="1">
      <c r="A7" s="50" t="s">
        <v>80</v>
      </c>
      <c r="B7" s="86"/>
      <c r="F7" s="77"/>
      <c r="G7" s="77"/>
      <c r="H7" s="77"/>
      <c r="I7" s="77"/>
      <c r="J7" s="77"/>
      <c r="K7" s="20" t="s">
        <v>75</v>
      </c>
      <c r="L7" s="20">
        <f t="shared" si="0"/>
        <v>0</v>
      </c>
      <c r="M7">
        <f t="shared" si="1"/>
        <v>0</v>
      </c>
    </row>
    <row r="8" spans="1:13" ht="25.5" customHeight="1" thickBot="1">
      <c r="A8" s="77"/>
      <c r="B8" s="77"/>
      <c r="C8" s="77"/>
      <c r="D8" s="77"/>
      <c r="E8" s="77"/>
      <c r="F8" s="77"/>
      <c r="G8" s="77"/>
      <c r="H8" s="77"/>
      <c r="I8" s="77"/>
      <c r="J8" s="77"/>
      <c r="K8" s="20" t="s">
        <v>76</v>
      </c>
      <c r="L8" s="20">
        <f t="shared" si="0"/>
        <v>0</v>
      </c>
      <c r="M8">
        <f t="shared" si="1"/>
        <v>0</v>
      </c>
    </row>
    <row r="9" spans="1:13" ht="22.5" customHeight="1">
      <c r="A9" s="133" t="s">
        <v>130</v>
      </c>
      <c r="B9" s="134"/>
      <c r="C9" s="134"/>
      <c r="D9" s="134"/>
      <c r="E9" s="134"/>
      <c r="F9" s="134"/>
      <c r="G9" s="134"/>
      <c r="H9" s="134"/>
      <c r="I9" s="134"/>
      <c r="J9" s="77"/>
      <c r="K9" s="20" t="s">
        <v>77</v>
      </c>
      <c r="L9" s="20">
        <f t="shared" si="0"/>
        <v>0</v>
      </c>
      <c r="M9">
        <f t="shared" si="1"/>
        <v>0</v>
      </c>
    </row>
    <row r="10" spans="1:13" ht="56.25" customHeight="1">
      <c r="A10" s="70" t="s">
        <v>131</v>
      </c>
      <c r="B10" s="70" t="s">
        <v>132</v>
      </c>
      <c r="C10" s="70" t="s">
        <v>133</v>
      </c>
      <c r="D10" s="70" t="s">
        <v>134</v>
      </c>
      <c r="E10" s="70" t="s">
        <v>135</v>
      </c>
      <c r="F10" s="70" t="s">
        <v>136</v>
      </c>
      <c r="G10" s="70" t="s">
        <v>137</v>
      </c>
      <c r="H10" s="70" t="s">
        <v>203</v>
      </c>
      <c r="I10" s="70" t="s">
        <v>139</v>
      </c>
      <c r="J10" s="20" t="s">
        <v>140</v>
      </c>
      <c r="K10" s="20" t="s">
        <v>204</v>
      </c>
      <c r="L10" s="20">
        <f>D35</f>
        <v>0</v>
      </c>
      <c r="M10">
        <f>E35</f>
        <v>0</v>
      </c>
    </row>
    <row r="11" spans="1:13" ht="42" customHeight="1">
      <c r="A11" s="83"/>
      <c r="B11" s="83"/>
      <c r="C11" s="83"/>
      <c r="D11" s="103"/>
      <c r="E11" s="103"/>
      <c r="F11" s="92"/>
      <c r="G11" s="116">
        <f t="shared" ref="G11:G20" si="2">J11</f>
        <v>0</v>
      </c>
      <c r="H11" s="91">
        <f t="shared" ref="H11:H20" si="3">IF(J11=0,0,IF($J$42&lt;=500000,J11,J11/$J$42*500000))</f>
        <v>0</v>
      </c>
      <c r="I11" s="117"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0">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0" t="s">
        <v>205</v>
      </c>
      <c r="L11" s="20">
        <f>E44</f>
        <v>0</v>
      </c>
    </row>
    <row r="12" spans="1:13" ht="42" customHeight="1">
      <c r="A12" s="83"/>
      <c r="B12" s="83"/>
      <c r="C12" s="83"/>
      <c r="D12" s="103"/>
      <c r="E12" s="103"/>
      <c r="F12" s="92"/>
      <c r="G12" s="116">
        <f t="shared" si="2"/>
        <v>0</v>
      </c>
      <c r="H12" s="91">
        <f t="shared" si="3"/>
        <v>0</v>
      </c>
      <c r="I12" s="117"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0">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77"/>
      <c r="L12" s="77"/>
    </row>
    <row r="13" spans="1:13" ht="42" customHeight="1">
      <c r="A13" s="83"/>
      <c r="B13" s="83"/>
      <c r="C13" s="83"/>
      <c r="D13" s="103"/>
      <c r="E13" s="103"/>
      <c r="F13" s="92"/>
      <c r="G13" s="116">
        <f t="shared" si="2"/>
        <v>0</v>
      </c>
      <c r="H13" s="91">
        <f t="shared" si="3"/>
        <v>0</v>
      </c>
      <c r="I13" s="117"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0">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77"/>
      <c r="L13" s="77"/>
    </row>
    <row r="14" spans="1:13" ht="42" customHeight="1">
      <c r="A14" s="83"/>
      <c r="B14" s="83"/>
      <c r="C14" s="83"/>
      <c r="D14" s="103"/>
      <c r="E14" s="103"/>
      <c r="F14" s="92"/>
      <c r="G14" s="116">
        <f t="shared" si="2"/>
        <v>0</v>
      </c>
      <c r="H14" s="91">
        <f t="shared" si="3"/>
        <v>0</v>
      </c>
      <c r="I14" s="117"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0">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77"/>
      <c r="L14" s="77"/>
    </row>
    <row r="15" spans="1:13" ht="42" customHeight="1">
      <c r="A15" s="83"/>
      <c r="B15" s="83"/>
      <c r="C15" s="83"/>
      <c r="D15" s="103"/>
      <c r="E15" s="103"/>
      <c r="F15" s="92"/>
      <c r="G15" s="116">
        <f t="shared" si="2"/>
        <v>0</v>
      </c>
      <c r="H15" s="91">
        <f t="shared" si="3"/>
        <v>0</v>
      </c>
      <c r="I15" s="117"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0">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77"/>
      <c r="L15" s="77"/>
    </row>
    <row r="16" spans="1:13" ht="42" customHeight="1">
      <c r="A16" s="83"/>
      <c r="B16" s="83"/>
      <c r="C16" s="83"/>
      <c r="D16" s="103"/>
      <c r="E16" s="103"/>
      <c r="F16" s="92"/>
      <c r="G16" s="116">
        <f t="shared" si="2"/>
        <v>0</v>
      </c>
      <c r="H16" s="91">
        <f t="shared" si="3"/>
        <v>0</v>
      </c>
      <c r="I16" s="117"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0">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77"/>
      <c r="L16" s="77"/>
    </row>
    <row r="17" spans="1:12" ht="42" customHeight="1">
      <c r="A17" s="83"/>
      <c r="B17" s="83"/>
      <c r="C17" s="83"/>
      <c r="D17" s="103"/>
      <c r="E17" s="103"/>
      <c r="F17" s="92"/>
      <c r="G17" s="116">
        <f t="shared" si="2"/>
        <v>0</v>
      </c>
      <c r="H17" s="91">
        <f t="shared" si="3"/>
        <v>0</v>
      </c>
      <c r="I17" s="117"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0">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77"/>
      <c r="L17" s="77"/>
    </row>
    <row r="18" spans="1:12" ht="42" customHeight="1">
      <c r="A18" s="83"/>
      <c r="B18" s="83"/>
      <c r="C18" s="83"/>
      <c r="D18" s="103"/>
      <c r="E18" s="103"/>
      <c r="F18" s="92"/>
      <c r="G18" s="116">
        <f t="shared" si="2"/>
        <v>0</v>
      </c>
      <c r="H18" s="91">
        <f t="shared" si="3"/>
        <v>0</v>
      </c>
      <c r="I18" s="117"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0">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77"/>
      <c r="L18" s="77"/>
    </row>
    <row r="19" spans="1:12" ht="42" customHeight="1">
      <c r="A19" s="83"/>
      <c r="B19" s="83"/>
      <c r="C19" s="83"/>
      <c r="D19" s="103"/>
      <c r="E19" s="103"/>
      <c r="F19" s="92"/>
      <c r="G19" s="116">
        <f t="shared" si="2"/>
        <v>0</v>
      </c>
      <c r="H19" s="91">
        <f t="shared" si="3"/>
        <v>0</v>
      </c>
      <c r="I19" s="117"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0">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77"/>
      <c r="L19" s="77"/>
    </row>
    <row r="20" spans="1:12" ht="42" customHeight="1">
      <c r="A20" s="83"/>
      <c r="B20" s="83"/>
      <c r="C20" s="83"/>
      <c r="D20" s="103"/>
      <c r="E20" s="103"/>
      <c r="F20" s="92"/>
      <c r="G20" s="116">
        <f t="shared" si="2"/>
        <v>0</v>
      </c>
      <c r="H20" s="91">
        <f t="shared" si="3"/>
        <v>0</v>
      </c>
      <c r="I20" s="117"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0">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77"/>
      <c r="L20" s="77"/>
    </row>
    <row r="21" spans="1:12" ht="27" customHeight="1">
      <c r="A21" s="68"/>
      <c r="B21" s="67" t="s">
        <v>142</v>
      </c>
      <c r="C21" s="68"/>
      <c r="D21" s="68"/>
      <c r="E21" s="68"/>
      <c r="F21" s="97">
        <f>SUM(F11:F20)</f>
        <v>0</v>
      </c>
      <c r="G21" s="97">
        <f>SUM(G11:G20)</f>
        <v>0</v>
      </c>
      <c r="H21" s="97">
        <f>SUM(H11:H20)</f>
        <v>0</v>
      </c>
      <c r="I21" s="69" t="str">
        <f>IF(COUNTIF(I11:I20,"*要修正*")&gt;0,"基準額超過あり","○")</f>
        <v>○</v>
      </c>
      <c r="J21" s="77"/>
      <c r="K21" s="77"/>
      <c r="L21" s="77"/>
    </row>
    <row r="22" spans="1:12" ht="40.15" customHeight="1" thickBot="1">
      <c r="A22" s="77"/>
      <c r="B22" s="77"/>
      <c r="C22" s="77"/>
      <c r="D22" s="77"/>
      <c r="E22" s="77"/>
      <c r="F22" s="77"/>
      <c r="G22" s="77"/>
      <c r="H22" s="77"/>
      <c r="I22" s="77"/>
      <c r="J22" s="77"/>
      <c r="K22" s="77"/>
      <c r="L22" s="77"/>
    </row>
    <row r="23" spans="1:12" ht="22.5" customHeight="1" thickBot="1">
      <c r="A23" s="135" t="s">
        <v>144</v>
      </c>
      <c r="B23" s="136"/>
      <c r="C23" s="136"/>
      <c r="D23" s="136"/>
      <c r="E23" s="137"/>
      <c r="I23" s="81"/>
      <c r="J23" s="77"/>
      <c r="K23" s="77"/>
      <c r="L23" s="77"/>
    </row>
    <row r="24" spans="1:12" ht="51" customHeight="1">
      <c r="A24" s="51" t="s">
        <v>145</v>
      </c>
      <c r="B24" s="51" t="s">
        <v>146</v>
      </c>
      <c r="C24" s="51" t="s">
        <v>147</v>
      </c>
      <c r="D24" s="51" t="s">
        <v>148</v>
      </c>
      <c r="E24" s="51" t="s">
        <v>149</v>
      </c>
      <c r="F24" s="44"/>
      <c r="G24" s="44"/>
      <c r="H24" s="77"/>
      <c r="I24" s="44"/>
      <c r="J24" s="77"/>
      <c r="K24" s="77"/>
      <c r="L24" s="77"/>
    </row>
    <row r="25" spans="1:12" ht="54" customHeight="1">
      <c r="A25" s="83"/>
      <c r="B25" s="104"/>
      <c r="C25" s="83"/>
      <c r="D25" s="89">
        <f t="shared" ref="D25:D34" si="4">IF(A25="",0,IF(LEFT(A25,1)="①",4000,IF(LEFT(A25,1)="②",2500,IF(LEFT(A25,1)="③",5000,IF(LEFT(A25,1)="④",3500,0))))*B25)</f>
        <v>0</v>
      </c>
      <c r="E25" s="89">
        <f t="shared" ref="E25:E34" si="5">IF(D25=0,0,IF($J$42&lt;=500000,D25,D25/$J$42*500000))</f>
        <v>0</v>
      </c>
      <c r="F25" s="99"/>
      <c r="G25" s="100"/>
      <c r="H25" s="77"/>
      <c r="I25" s="45"/>
      <c r="J25" s="101">
        <f t="shared" ref="J25:J34" si="6">D25</f>
        <v>0</v>
      </c>
      <c r="K25" s="77"/>
      <c r="L25" s="77"/>
    </row>
    <row r="26" spans="1:12" ht="37.5" customHeight="1">
      <c r="A26" s="83"/>
      <c r="B26" s="104"/>
      <c r="C26" s="83"/>
      <c r="D26" s="89">
        <f t="shared" si="4"/>
        <v>0</v>
      </c>
      <c r="E26" s="89">
        <f t="shared" si="5"/>
        <v>0</v>
      </c>
      <c r="F26" s="99"/>
      <c r="G26" s="100"/>
      <c r="H26" s="77"/>
      <c r="I26" s="45"/>
      <c r="J26" s="101">
        <f t="shared" si="6"/>
        <v>0</v>
      </c>
      <c r="K26" s="77"/>
      <c r="L26" s="77"/>
    </row>
    <row r="27" spans="1:12" ht="37.5" customHeight="1">
      <c r="A27" s="83"/>
      <c r="B27" s="104"/>
      <c r="C27" s="83"/>
      <c r="D27" s="89">
        <f t="shared" si="4"/>
        <v>0</v>
      </c>
      <c r="E27" s="89">
        <f t="shared" si="5"/>
        <v>0</v>
      </c>
      <c r="F27" s="99"/>
      <c r="G27" s="100"/>
      <c r="H27" s="77"/>
      <c r="I27" s="45"/>
      <c r="J27" s="101">
        <f t="shared" si="6"/>
        <v>0</v>
      </c>
      <c r="K27" s="77"/>
      <c r="L27" s="77"/>
    </row>
    <row r="28" spans="1:12" ht="37.5" customHeight="1">
      <c r="A28" s="83"/>
      <c r="B28" s="104"/>
      <c r="C28" s="83"/>
      <c r="D28" s="89">
        <f t="shared" si="4"/>
        <v>0</v>
      </c>
      <c r="E28" s="89">
        <f t="shared" si="5"/>
        <v>0</v>
      </c>
      <c r="F28" s="99"/>
      <c r="G28" s="100"/>
      <c r="H28" s="77"/>
      <c r="I28" s="45"/>
      <c r="J28" s="101">
        <f t="shared" si="6"/>
        <v>0</v>
      </c>
      <c r="K28" s="77"/>
      <c r="L28" s="77"/>
    </row>
    <row r="29" spans="1:12" ht="37.5" customHeight="1">
      <c r="A29" s="83"/>
      <c r="B29" s="104"/>
      <c r="C29" s="83"/>
      <c r="D29" s="89">
        <f t="shared" si="4"/>
        <v>0</v>
      </c>
      <c r="E29" s="89">
        <f t="shared" si="5"/>
        <v>0</v>
      </c>
      <c r="F29" s="99"/>
      <c r="G29" s="100"/>
      <c r="H29" s="77"/>
      <c r="I29" s="45"/>
      <c r="J29" s="101">
        <f t="shared" si="6"/>
        <v>0</v>
      </c>
      <c r="K29" s="77"/>
      <c r="L29" s="77"/>
    </row>
    <row r="30" spans="1:12" ht="37.5" customHeight="1">
      <c r="A30" s="83"/>
      <c r="B30" s="104"/>
      <c r="C30" s="83"/>
      <c r="D30" s="89">
        <f t="shared" si="4"/>
        <v>0</v>
      </c>
      <c r="E30" s="89">
        <f t="shared" si="5"/>
        <v>0</v>
      </c>
      <c r="F30" s="99"/>
      <c r="G30" s="100"/>
      <c r="H30" s="77"/>
      <c r="I30" s="45"/>
      <c r="J30" s="101">
        <f t="shared" si="6"/>
        <v>0</v>
      </c>
      <c r="K30" s="77"/>
      <c r="L30" s="77"/>
    </row>
    <row r="31" spans="1:12" ht="37.5" customHeight="1">
      <c r="A31" s="83"/>
      <c r="B31" s="104"/>
      <c r="C31" s="83"/>
      <c r="D31" s="89">
        <f t="shared" si="4"/>
        <v>0</v>
      </c>
      <c r="E31" s="89">
        <f t="shared" si="5"/>
        <v>0</v>
      </c>
      <c r="F31" s="99"/>
      <c r="G31" s="100"/>
      <c r="H31" s="77"/>
      <c r="I31" s="45"/>
      <c r="J31" s="101">
        <f t="shared" si="6"/>
        <v>0</v>
      </c>
      <c r="K31" s="77"/>
      <c r="L31" s="77"/>
    </row>
    <row r="32" spans="1:12" ht="37.5" customHeight="1">
      <c r="A32" s="83"/>
      <c r="B32" s="104"/>
      <c r="C32" s="83"/>
      <c r="D32" s="89">
        <f t="shared" si="4"/>
        <v>0</v>
      </c>
      <c r="E32" s="89">
        <f t="shared" si="5"/>
        <v>0</v>
      </c>
      <c r="F32" s="99"/>
      <c r="G32" s="100"/>
      <c r="H32" s="77"/>
      <c r="I32" s="45"/>
      <c r="J32" s="101">
        <f t="shared" si="6"/>
        <v>0</v>
      </c>
      <c r="K32" s="77"/>
      <c r="L32" s="77"/>
    </row>
    <row r="33" spans="1:12" ht="37.5" customHeight="1">
      <c r="A33" s="83"/>
      <c r="B33" s="104"/>
      <c r="C33" s="83"/>
      <c r="D33" s="89">
        <f t="shared" si="4"/>
        <v>0</v>
      </c>
      <c r="E33" s="89">
        <f t="shared" si="5"/>
        <v>0</v>
      </c>
      <c r="F33" s="99"/>
      <c r="G33" s="100"/>
      <c r="H33" s="77"/>
      <c r="I33" s="45"/>
      <c r="J33" s="101">
        <f t="shared" si="6"/>
        <v>0</v>
      </c>
      <c r="K33" s="77"/>
      <c r="L33" s="77"/>
    </row>
    <row r="34" spans="1:12" ht="37.5" customHeight="1">
      <c r="A34" s="83"/>
      <c r="B34" s="104"/>
      <c r="C34" s="83"/>
      <c r="D34" s="89">
        <f t="shared" si="4"/>
        <v>0</v>
      </c>
      <c r="E34" s="89">
        <f t="shared" si="5"/>
        <v>0</v>
      </c>
      <c r="F34" s="99"/>
      <c r="G34" s="100"/>
      <c r="H34" s="77"/>
      <c r="I34" s="45"/>
      <c r="J34" s="101">
        <f t="shared" si="6"/>
        <v>0</v>
      </c>
      <c r="K34" s="77"/>
      <c r="L34" s="77"/>
    </row>
    <row r="35" spans="1:12">
      <c r="A35" s="68"/>
      <c r="B35" s="68"/>
      <c r="C35" s="67" t="s">
        <v>142</v>
      </c>
      <c r="D35" s="97">
        <f>SUM(D25:D34)</f>
        <v>0</v>
      </c>
      <c r="E35" s="97">
        <f>SUM(E25:E34)</f>
        <v>0</v>
      </c>
      <c r="F35" s="99"/>
      <c r="G35" s="99"/>
      <c r="H35" s="77"/>
      <c r="I35" s="46"/>
      <c r="J35" s="77"/>
      <c r="K35" s="77"/>
      <c r="L35" s="77"/>
    </row>
    <row r="36" spans="1:12" ht="48.4" customHeight="1">
      <c r="A36" s="132" t="s">
        <v>152</v>
      </c>
      <c r="B36" s="131"/>
      <c r="C36" s="131"/>
      <c r="D36" s="131"/>
      <c r="E36" s="131"/>
      <c r="F36" s="131"/>
      <c r="G36" s="131"/>
      <c r="H36" s="131"/>
      <c r="I36" s="131"/>
      <c r="J36" s="77"/>
      <c r="K36" s="77"/>
      <c r="L36" s="77"/>
    </row>
    <row r="37" spans="1:12">
      <c r="A37" s="131"/>
      <c r="B37" s="131"/>
      <c r="C37" s="131"/>
      <c r="D37" s="131"/>
      <c r="E37" s="131"/>
      <c r="F37" s="131"/>
      <c r="G37" s="131"/>
      <c r="H37" s="131"/>
      <c r="I37" s="131"/>
      <c r="J37" s="77"/>
      <c r="K37" s="77"/>
      <c r="L37" s="77"/>
    </row>
    <row r="38" spans="1:12" ht="14.65" customHeight="1" thickBot="1">
      <c r="A38" s="131"/>
      <c r="B38" s="131"/>
      <c r="C38" s="131"/>
      <c r="D38" s="131"/>
      <c r="E38" s="131"/>
      <c r="F38" s="131"/>
      <c r="G38" s="131"/>
      <c r="H38" s="131"/>
      <c r="I38" s="131"/>
      <c r="J38" s="77"/>
      <c r="K38" s="77"/>
      <c r="L38" s="77"/>
    </row>
    <row r="39" spans="1:12" ht="22.5" customHeight="1" thickBot="1">
      <c r="A39" s="138" t="s">
        <v>153</v>
      </c>
      <c r="B39" s="134"/>
      <c r="C39" s="134"/>
      <c r="D39" s="134"/>
      <c r="E39" s="134"/>
      <c r="F39" s="134"/>
      <c r="G39" s="134"/>
      <c r="H39" s="134"/>
      <c r="I39" s="134"/>
      <c r="J39" s="77"/>
      <c r="K39" s="77"/>
      <c r="L39" s="77"/>
    </row>
    <row r="40" spans="1:12" ht="20.100000000000001" customHeight="1">
      <c r="A40" s="77"/>
      <c r="B40" s="45" t="s">
        <v>154</v>
      </c>
      <c r="C40" s="77"/>
      <c r="D40" s="77"/>
      <c r="E40" s="89">
        <f>H21</f>
        <v>0</v>
      </c>
      <c r="F40" s="77"/>
      <c r="G40" s="102">
        <f>E21</f>
        <v>0</v>
      </c>
      <c r="H40" s="77"/>
      <c r="I40" s="77"/>
      <c r="J40" s="77"/>
      <c r="K40" s="77"/>
      <c r="L40" s="77"/>
    </row>
    <row r="41" spans="1:12" ht="20.100000000000001" customHeight="1">
      <c r="A41" s="77"/>
      <c r="B41" s="45" t="s">
        <v>155</v>
      </c>
      <c r="C41" s="77"/>
      <c r="D41" s="77"/>
      <c r="E41" s="89">
        <f>E35</f>
        <v>0</v>
      </c>
      <c r="F41" s="77"/>
      <c r="G41" s="102">
        <f>E35</f>
        <v>0</v>
      </c>
      <c r="H41" s="77"/>
      <c r="I41" s="77"/>
      <c r="J41" s="77"/>
      <c r="K41" s="77"/>
      <c r="L41" s="77"/>
    </row>
    <row r="42" spans="1:12" ht="20.100000000000001" customHeight="1">
      <c r="A42" s="77"/>
      <c r="B42" s="45" t="s">
        <v>156</v>
      </c>
      <c r="C42" s="77"/>
      <c r="D42" s="77"/>
      <c r="E42" s="89">
        <f>E40+E41</f>
        <v>0</v>
      </c>
      <c r="F42" s="77"/>
      <c r="G42" s="102">
        <f>E40+E41</f>
        <v>0</v>
      </c>
      <c r="H42" s="77"/>
      <c r="I42" s="77"/>
      <c r="J42" s="20">
        <f>SUM(J11:J20)+SUM(J25:J34)</f>
        <v>0</v>
      </c>
      <c r="K42" s="77"/>
      <c r="L42" s="77"/>
    </row>
    <row r="43" spans="1:12" ht="20.100000000000001" customHeight="1">
      <c r="A43" s="77"/>
      <c r="B43" s="45" t="s">
        <v>157</v>
      </c>
      <c r="C43" s="77"/>
      <c r="D43" s="77"/>
      <c r="E43" s="89">
        <v>500000</v>
      </c>
      <c r="F43" s="77"/>
      <c r="G43" s="102">
        <v>500000</v>
      </c>
      <c r="H43" s="77"/>
      <c r="I43" s="77"/>
      <c r="J43" s="77"/>
      <c r="K43" s="77"/>
      <c r="L43" s="77"/>
    </row>
    <row r="44" spans="1:12" ht="20.100000000000001" customHeight="1">
      <c r="A44" s="77"/>
      <c r="B44" s="47" t="s">
        <v>158</v>
      </c>
      <c r="C44" s="77"/>
      <c r="D44" s="77"/>
      <c r="E44" s="105">
        <f>MIN(ROUNDDOWN(E42,-3),E43)</f>
        <v>0</v>
      </c>
      <c r="F44" s="77"/>
      <c r="G44" s="99"/>
      <c r="H44" s="77"/>
      <c r="I44" s="77"/>
      <c r="J44" s="77"/>
      <c r="K44" s="77"/>
      <c r="L44" s="77"/>
    </row>
    <row r="45" spans="1:12">
      <c r="A45" s="77"/>
      <c r="B45" s="106"/>
      <c r="C45" s="77"/>
      <c r="D45" s="77"/>
      <c r="E45" s="107"/>
      <c r="F45" s="77"/>
      <c r="G45" s="108"/>
      <c r="H45" s="77"/>
      <c r="I45" s="77"/>
      <c r="J45" s="77"/>
      <c r="K45" s="77"/>
      <c r="L45" s="77"/>
    </row>
    <row r="46" spans="1:12">
      <c r="A46" s="77"/>
      <c r="B46" s="106"/>
      <c r="C46" s="77"/>
      <c r="D46" s="77"/>
      <c r="E46" s="107"/>
      <c r="F46" s="77"/>
      <c r="G46" s="108"/>
      <c r="H46" s="77"/>
      <c r="I46" s="77"/>
      <c r="J46" s="77"/>
      <c r="K46" s="77"/>
      <c r="L46" s="77"/>
    </row>
    <row r="47" spans="1:12">
      <c r="A47" s="77"/>
      <c r="B47" s="109"/>
      <c r="C47" s="77"/>
      <c r="D47" s="77"/>
      <c r="E47" s="110"/>
      <c r="F47" s="77"/>
      <c r="G47" s="111"/>
      <c r="H47" s="77"/>
      <c r="I47" s="77"/>
      <c r="J47" s="77"/>
      <c r="K47" s="77"/>
      <c r="L47" s="77"/>
    </row>
    <row r="48" spans="1:12" ht="16.5">
      <c r="A48" s="112"/>
      <c r="J48" s="77"/>
      <c r="K48" s="77"/>
      <c r="L48" s="77"/>
    </row>
    <row r="49" spans="1:12">
      <c r="J49" s="77"/>
      <c r="K49" s="77"/>
      <c r="L49" s="77"/>
    </row>
    <row r="50" spans="1:12">
      <c r="J50" s="77"/>
      <c r="K50" s="77"/>
      <c r="L50" s="77"/>
    </row>
    <row r="51" spans="1:12">
      <c r="J51" s="77"/>
      <c r="K51" s="77"/>
      <c r="L51" s="77"/>
    </row>
    <row r="52" spans="1:12">
      <c r="A52" s="113"/>
      <c r="J52" s="77"/>
      <c r="K52" s="77"/>
      <c r="L52" s="77"/>
    </row>
    <row r="53" spans="1:12">
      <c r="J53" s="77"/>
      <c r="K53" s="77"/>
      <c r="L53" s="77"/>
    </row>
    <row r="54" spans="1:12">
      <c r="J54" s="77"/>
      <c r="K54" s="77"/>
      <c r="L54" s="77"/>
    </row>
  </sheetData>
  <mergeCells count="5">
    <mergeCell ref="A2:E2"/>
    <mergeCell ref="A36:I38"/>
    <mergeCell ref="A9:I9"/>
    <mergeCell ref="A23:E23"/>
    <mergeCell ref="A39:I39"/>
  </mergeCells>
  <phoneticPr fontId="46"/>
  <dataValidations count="3">
    <dataValidation type="list" allowBlank="1" showErrorMessage="1" error="一覧から選択してください。" sqref="A11:A20" xr:uid="{00000000-0002-0000-1400-000000000000}">
      <formula1>MenuList</formula1>
    </dataValidation>
    <dataValidation type="list" allowBlank="1" showErrorMessage="1" error="一覧から選択してください。" sqref="B7" xr:uid="{00000000-0002-0000-1400-000001000000}">
      <formula1>ServiceList</formula1>
    </dataValidation>
    <dataValidation type="list" allowBlank="1" showErrorMessage="1" error="一覧から選択してください。" sqref="A25:A34" xr:uid="{00000000-0002-0000-1400-000002000000}">
      <formula1>VisitTypeList</formula1>
    </dataValidation>
  </dataValidations>
  <pageMargins left="0.35" right="0.35" top="0.45" bottom="0.45" header="0.2" footer="0.2"/>
  <pageSetup paperSize="9" scale="72" fitToHeight="0" orientation="landscape" horizontalDpi="300" verticalDpi="300"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tabColor rgb="FFA5A5A5"/>
    <pageSetUpPr fitToPage="1"/>
  </sheetPr>
  <dimension ref="A1:M54"/>
  <sheetViews>
    <sheetView showGridLines="0" view="pageBreakPreview" topLeftCell="B2" zoomScale="74" zoomScaleNormal="106" workbookViewId="0">
      <selection activeCell="G4" sqref="G4:G7"/>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49" t="s">
        <v>234</v>
      </c>
      <c r="B1" s="49"/>
      <c r="C1" s="49"/>
      <c r="D1" s="49"/>
      <c r="E1" s="49"/>
      <c r="F1" s="49"/>
      <c r="G1" s="49"/>
      <c r="H1" s="49"/>
      <c r="I1" s="49"/>
      <c r="J1" s="49"/>
      <c r="K1" s="49"/>
      <c r="L1" s="49"/>
    </row>
    <row r="2" spans="1:13" ht="31.5" customHeight="1">
      <c r="A2" s="130" t="s">
        <v>235</v>
      </c>
      <c r="B2" s="131"/>
      <c r="C2" s="131"/>
      <c r="D2" s="131"/>
      <c r="E2" s="131"/>
      <c r="F2" s="77"/>
      <c r="G2" s="77"/>
      <c r="H2" s="77"/>
      <c r="I2" s="77"/>
      <c r="J2" s="77"/>
      <c r="K2" s="114" t="s">
        <v>198</v>
      </c>
      <c r="L2" s="115" t="s">
        <v>199</v>
      </c>
      <c r="M2" s="115" t="s">
        <v>200</v>
      </c>
    </row>
    <row r="3" spans="1:13">
      <c r="A3" s="77"/>
      <c r="B3" s="77"/>
      <c r="C3" s="77"/>
      <c r="D3" s="77"/>
      <c r="E3" s="77"/>
      <c r="F3" s="77"/>
      <c r="G3" s="77"/>
      <c r="H3" s="77"/>
      <c r="I3" s="77"/>
      <c r="J3" s="77"/>
      <c r="K3" s="20" t="s">
        <v>79</v>
      </c>
      <c r="L3" s="20">
        <f>B4</f>
        <v>0</v>
      </c>
    </row>
    <row r="4" spans="1:13" ht="28.9" customHeight="1">
      <c r="A4" s="50" t="s">
        <v>79</v>
      </c>
      <c r="B4" s="86"/>
      <c r="F4" s="77"/>
      <c r="G4" s="77"/>
      <c r="H4" s="77"/>
      <c r="I4" s="77"/>
      <c r="J4" s="77"/>
      <c r="K4" s="20" t="s">
        <v>71</v>
      </c>
      <c r="L4" s="20">
        <f t="shared" ref="L4:L9" si="0">SUMIF($A$11:$A$20,K4,$F$11:$F$20)</f>
        <v>0</v>
      </c>
      <c r="M4">
        <f t="shared" ref="M4:M9" si="1">SUMIF($A$11:$A$20,K4,$H$11:$H$20)</f>
        <v>0</v>
      </c>
    </row>
    <row r="5" spans="1:13" ht="28.9" customHeight="1">
      <c r="A5" s="50" t="s">
        <v>129</v>
      </c>
      <c r="B5" s="87"/>
      <c r="F5" s="77"/>
      <c r="G5" s="77"/>
      <c r="H5" s="77"/>
      <c r="I5" s="77"/>
      <c r="J5" s="77"/>
      <c r="K5" s="20" t="s">
        <v>72</v>
      </c>
      <c r="L5" s="20">
        <f t="shared" si="0"/>
        <v>0</v>
      </c>
      <c r="M5">
        <f t="shared" si="1"/>
        <v>0</v>
      </c>
    </row>
    <row r="6" spans="1:13" ht="25.5" customHeight="1">
      <c r="A6" s="50" t="s">
        <v>201</v>
      </c>
      <c r="B6" s="87"/>
      <c r="F6" s="77"/>
      <c r="G6" s="77"/>
      <c r="H6" s="77"/>
      <c r="I6" s="77"/>
      <c r="J6" s="77"/>
      <c r="K6" s="20" t="s">
        <v>73</v>
      </c>
      <c r="L6" s="20">
        <f t="shared" si="0"/>
        <v>0</v>
      </c>
      <c r="M6">
        <f t="shared" si="1"/>
        <v>0</v>
      </c>
    </row>
    <row r="7" spans="1:13" ht="33" customHeight="1">
      <c r="A7" s="50" t="s">
        <v>80</v>
      </c>
      <c r="B7" s="86"/>
      <c r="F7" s="77"/>
      <c r="G7" s="77"/>
      <c r="H7" s="77"/>
      <c r="I7" s="77"/>
      <c r="J7" s="77"/>
      <c r="K7" s="20" t="s">
        <v>75</v>
      </c>
      <c r="L7" s="20">
        <f t="shared" si="0"/>
        <v>0</v>
      </c>
      <c r="M7">
        <f t="shared" si="1"/>
        <v>0</v>
      </c>
    </row>
    <row r="8" spans="1:13" ht="25.5" customHeight="1" thickBot="1">
      <c r="A8" s="77"/>
      <c r="B8" s="77"/>
      <c r="C8" s="77"/>
      <c r="D8" s="77"/>
      <c r="E8" s="77"/>
      <c r="F8" s="77"/>
      <c r="G8" s="77"/>
      <c r="H8" s="77"/>
      <c r="I8" s="77"/>
      <c r="J8" s="77"/>
      <c r="K8" s="20" t="s">
        <v>76</v>
      </c>
      <c r="L8" s="20">
        <f t="shared" si="0"/>
        <v>0</v>
      </c>
      <c r="M8">
        <f t="shared" si="1"/>
        <v>0</v>
      </c>
    </row>
    <row r="9" spans="1:13" ht="22.5" customHeight="1">
      <c r="A9" s="133" t="s">
        <v>130</v>
      </c>
      <c r="B9" s="134"/>
      <c r="C9" s="134"/>
      <c r="D9" s="134"/>
      <c r="E9" s="134"/>
      <c r="F9" s="134"/>
      <c r="G9" s="134"/>
      <c r="H9" s="134"/>
      <c r="I9" s="134"/>
      <c r="J9" s="77"/>
      <c r="K9" s="20" t="s">
        <v>77</v>
      </c>
      <c r="L9" s="20">
        <f t="shared" si="0"/>
        <v>0</v>
      </c>
      <c r="M9">
        <f t="shared" si="1"/>
        <v>0</v>
      </c>
    </row>
    <row r="10" spans="1:13" ht="56.25" customHeight="1">
      <c r="A10" s="70" t="s">
        <v>131</v>
      </c>
      <c r="B10" s="70" t="s">
        <v>132</v>
      </c>
      <c r="C10" s="70" t="s">
        <v>133</v>
      </c>
      <c r="D10" s="70" t="s">
        <v>134</v>
      </c>
      <c r="E10" s="70" t="s">
        <v>135</v>
      </c>
      <c r="F10" s="70" t="s">
        <v>136</v>
      </c>
      <c r="G10" s="70" t="s">
        <v>137</v>
      </c>
      <c r="H10" s="70" t="s">
        <v>203</v>
      </c>
      <c r="I10" s="70" t="s">
        <v>139</v>
      </c>
      <c r="J10" s="20" t="s">
        <v>140</v>
      </c>
      <c r="K10" s="20" t="s">
        <v>204</v>
      </c>
      <c r="L10" s="20">
        <f>D35</f>
        <v>0</v>
      </c>
      <c r="M10">
        <f>E35</f>
        <v>0</v>
      </c>
    </row>
    <row r="11" spans="1:13" ht="42" customHeight="1">
      <c r="A11" s="83"/>
      <c r="B11" s="83"/>
      <c r="C11" s="83"/>
      <c r="D11" s="103"/>
      <c r="E11" s="103"/>
      <c r="F11" s="92"/>
      <c r="G11" s="116">
        <f t="shared" ref="G11:G20" si="2">J11</f>
        <v>0</v>
      </c>
      <c r="H11" s="91">
        <f t="shared" ref="H11:H20" si="3">IF(J11=0,0,IF($J$42&lt;=500000,J11,J11/$J$42*500000))</f>
        <v>0</v>
      </c>
      <c r="I11" s="117"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0">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0" t="s">
        <v>205</v>
      </c>
      <c r="L11" s="20">
        <f>E44</f>
        <v>0</v>
      </c>
    </row>
    <row r="12" spans="1:13" ht="42" customHeight="1">
      <c r="A12" s="83"/>
      <c r="B12" s="83"/>
      <c r="C12" s="83"/>
      <c r="D12" s="103"/>
      <c r="E12" s="103"/>
      <c r="F12" s="92"/>
      <c r="G12" s="116">
        <f t="shared" si="2"/>
        <v>0</v>
      </c>
      <c r="H12" s="91">
        <f t="shared" si="3"/>
        <v>0</v>
      </c>
      <c r="I12" s="117"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0">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77"/>
      <c r="L12" s="77"/>
    </row>
    <row r="13" spans="1:13" ht="42" customHeight="1">
      <c r="A13" s="83"/>
      <c r="B13" s="83"/>
      <c r="C13" s="83"/>
      <c r="D13" s="103"/>
      <c r="E13" s="103"/>
      <c r="F13" s="92"/>
      <c r="G13" s="116">
        <f t="shared" si="2"/>
        <v>0</v>
      </c>
      <c r="H13" s="91">
        <f t="shared" si="3"/>
        <v>0</v>
      </c>
      <c r="I13" s="117"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0">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77"/>
      <c r="L13" s="77"/>
    </row>
    <row r="14" spans="1:13" ht="42" customHeight="1">
      <c r="A14" s="83"/>
      <c r="B14" s="83"/>
      <c r="C14" s="83"/>
      <c r="D14" s="103"/>
      <c r="E14" s="103"/>
      <c r="F14" s="92"/>
      <c r="G14" s="116">
        <f t="shared" si="2"/>
        <v>0</v>
      </c>
      <c r="H14" s="91">
        <f t="shared" si="3"/>
        <v>0</v>
      </c>
      <c r="I14" s="117"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0">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77"/>
      <c r="L14" s="77"/>
    </row>
    <row r="15" spans="1:13" ht="42" customHeight="1">
      <c r="A15" s="83"/>
      <c r="B15" s="83"/>
      <c r="C15" s="83"/>
      <c r="D15" s="103"/>
      <c r="E15" s="103"/>
      <c r="F15" s="92"/>
      <c r="G15" s="116">
        <f t="shared" si="2"/>
        <v>0</v>
      </c>
      <c r="H15" s="91">
        <f t="shared" si="3"/>
        <v>0</v>
      </c>
      <c r="I15" s="117"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0">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77"/>
      <c r="L15" s="77"/>
    </row>
    <row r="16" spans="1:13" ht="42" customHeight="1">
      <c r="A16" s="83"/>
      <c r="B16" s="83"/>
      <c r="C16" s="83"/>
      <c r="D16" s="103"/>
      <c r="E16" s="103"/>
      <c r="F16" s="92"/>
      <c r="G16" s="116">
        <f t="shared" si="2"/>
        <v>0</v>
      </c>
      <c r="H16" s="91">
        <f t="shared" si="3"/>
        <v>0</v>
      </c>
      <c r="I16" s="117"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0">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77"/>
      <c r="L16" s="77"/>
    </row>
    <row r="17" spans="1:12" ht="42" customHeight="1">
      <c r="A17" s="83"/>
      <c r="B17" s="83"/>
      <c r="C17" s="83"/>
      <c r="D17" s="103"/>
      <c r="E17" s="103"/>
      <c r="F17" s="92"/>
      <c r="G17" s="116">
        <f t="shared" si="2"/>
        <v>0</v>
      </c>
      <c r="H17" s="91">
        <f t="shared" si="3"/>
        <v>0</v>
      </c>
      <c r="I17" s="117"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0">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77"/>
      <c r="L17" s="77"/>
    </row>
    <row r="18" spans="1:12" ht="42" customHeight="1">
      <c r="A18" s="83"/>
      <c r="B18" s="83"/>
      <c r="C18" s="83"/>
      <c r="D18" s="103"/>
      <c r="E18" s="103"/>
      <c r="F18" s="92"/>
      <c r="G18" s="116">
        <f t="shared" si="2"/>
        <v>0</v>
      </c>
      <c r="H18" s="91">
        <f t="shared" si="3"/>
        <v>0</v>
      </c>
      <c r="I18" s="117"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0">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77"/>
      <c r="L18" s="77"/>
    </row>
    <row r="19" spans="1:12" ht="42" customHeight="1">
      <c r="A19" s="83"/>
      <c r="B19" s="83"/>
      <c r="C19" s="83"/>
      <c r="D19" s="103"/>
      <c r="E19" s="103"/>
      <c r="F19" s="92"/>
      <c r="G19" s="116">
        <f t="shared" si="2"/>
        <v>0</v>
      </c>
      <c r="H19" s="91">
        <f t="shared" si="3"/>
        <v>0</v>
      </c>
      <c r="I19" s="117"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0">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77"/>
      <c r="L19" s="77"/>
    </row>
    <row r="20" spans="1:12" ht="42" customHeight="1">
      <c r="A20" s="83"/>
      <c r="B20" s="83"/>
      <c r="C20" s="83"/>
      <c r="D20" s="103"/>
      <c r="E20" s="103"/>
      <c r="F20" s="92"/>
      <c r="G20" s="116">
        <f t="shared" si="2"/>
        <v>0</v>
      </c>
      <c r="H20" s="91">
        <f t="shared" si="3"/>
        <v>0</v>
      </c>
      <c r="I20" s="117"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0">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77"/>
      <c r="L20" s="77"/>
    </row>
    <row r="21" spans="1:12" ht="27" customHeight="1">
      <c r="A21" s="68"/>
      <c r="B21" s="67" t="s">
        <v>142</v>
      </c>
      <c r="C21" s="68"/>
      <c r="D21" s="68"/>
      <c r="E21" s="68"/>
      <c r="F21" s="97">
        <f>SUM(F11:F20)</f>
        <v>0</v>
      </c>
      <c r="G21" s="97">
        <f>SUM(G11:G20)</f>
        <v>0</v>
      </c>
      <c r="H21" s="97">
        <f>SUM(H11:H20)</f>
        <v>0</v>
      </c>
      <c r="I21" s="69" t="str">
        <f>IF(COUNTIF(I11:I20,"*要修正*")&gt;0,"基準額超過あり","○")</f>
        <v>○</v>
      </c>
      <c r="J21" s="77"/>
      <c r="K21" s="77"/>
      <c r="L21" s="77"/>
    </row>
    <row r="22" spans="1:12" ht="40.15" customHeight="1" thickBot="1">
      <c r="A22" s="77"/>
      <c r="B22" s="77"/>
      <c r="C22" s="77"/>
      <c r="D22" s="77"/>
      <c r="E22" s="77"/>
      <c r="F22" s="77"/>
      <c r="G22" s="77"/>
      <c r="H22" s="77"/>
      <c r="I22" s="77"/>
      <c r="J22" s="77"/>
      <c r="K22" s="77"/>
      <c r="L22" s="77"/>
    </row>
    <row r="23" spans="1:12" ht="22.5" customHeight="1" thickBot="1">
      <c r="A23" s="135" t="s">
        <v>144</v>
      </c>
      <c r="B23" s="136"/>
      <c r="C23" s="136"/>
      <c r="D23" s="136"/>
      <c r="E23" s="137"/>
      <c r="I23" s="81"/>
      <c r="J23" s="77"/>
      <c r="K23" s="77"/>
      <c r="L23" s="77"/>
    </row>
    <row r="24" spans="1:12" ht="51" customHeight="1">
      <c r="A24" s="51" t="s">
        <v>145</v>
      </c>
      <c r="B24" s="51" t="s">
        <v>146</v>
      </c>
      <c r="C24" s="51" t="s">
        <v>147</v>
      </c>
      <c r="D24" s="51" t="s">
        <v>148</v>
      </c>
      <c r="E24" s="51" t="s">
        <v>149</v>
      </c>
      <c r="F24" s="44"/>
      <c r="G24" s="44"/>
      <c r="H24" s="77"/>
      <c r="I24" s="44"/>
      <c r="J24" s="77"/>
      <c r="K24" s="77"/>
      <c r="L24" s="77"/>
    </row>
    <row r="25" spans="1:12" ht="54" customHeight="1">
      <c r="A25" s="83"/>
      <c r="B25" s="104"/>
      <c r="C25" s="83"/>
      <c r="D25" s="89">
        <f t="shared" ref="D25:D34" si="4">IF(A25="",0,IF(LEFT(A25,1)="①",4000,IF(LEFT(A25,1)="②",2500,IF(LEFT(A25,1)="③",5000,IF(LEFT(A25,1)="④",3500,0))))*B25)</f>
        <v>0</v>
      </c>
      <c r="E25" s="89">
        <f t="shared" ref="E25:E34" si="5">IF(D25=0,0,IF($J$42&lt;=500000,D25,D25/$J$42*500000))</f>
        <v>0</v>
      </c>
      <c r="F25" s="99"/>
      <c r="G25" s="100"/>
      <c r="H25" s="77"/>
      <c r="I25" s="45"/>
      <c r="J25" s="101">
        <f t="shared" ref="J25:J34" si="6">D25</f>
        <v>0</v>
      </c>
      <c r="K25" s="77"/>
      <c r="L25" s="77"/>
    </row>
    <row r="26" spans="1:12" ht="37.5" customHeight="1">
      <c r="A26" s="83"/>
      <c r="B26" s="104"/>
      <c r="C26" s="83"/>
      <c r="D26" s="89">
        <f t="shared" si="4"/>
        <v>0</v>
      </c>
      <c r="E26" s="89">
        <f t="shared" si="5"/>
        <v>0</v>
      </c>
      <c r="F26" s="99"/>
      <c r="G26" s="100"/>
      <c r="H26" s="77"/>
      <c r="I26" s="45"/>
      <c r="J26" s="101">
        <f t="shared" si="6"/>
        <v>0</v>
      </c>
      <c r="K26" s="77"/>
      <c r="L26" s="77"/>
    </row>
    <row r="27" spans="1:12" ht="37.5" customHeight="1">
      <c r="A27" s="83"/>
      <c r="B27" s="104"/>
      <c r="C27" s="83"/>
      <c r="D27" s="89">
        <f t="shared" si="4"/>
        <v>0</v>
      </c>
      <c r="E27" s="89">
        <f t="shared" si="5"/>
        <v>0</v>
      </c>
      <c r="F27" s="99"/>
      <c r="G27" s="100"/>
      <c r="H27" s="77"/>
      <c r="I27" s="45"/>
      <c r="J27" s="101">
        <f t="shared" si="6"/>
        <v>0</v>
      </c>
      <c r="K27" s="77"/>
      <c r="L27" s="77"/>
    </row>
    <row r="28" spans="1:12" ht="37.5" customHeight="1">
      <c r="A28" s="83"/>
      <c r="B28" s="104"/>
      <c r="C28" s="83"/>
      <c r="D28" s="89">
        <f t="shared" si="4"/>
        <v>0</v>
      </c>
      <c r="E28" s="89">
        <f t="shared" si="5"/>
        <v>0</v>
      </c>
      <c r="F28" s="99"/>
      <c r="G28" s="100"/>
      <c r="H28" s="77"/>
      <c r="I28" s="45"/>
      <c r="J28" s="101">
        <f t="shared" si="6"/>
        <v>0</v>
      </c>
      <c r="K28" s="77"/>
      <c r="L28" s="77"/>
    </row>
    <row r="29" spans="1:12" ht="37.5" customHeight="1">
      <c r="A29" s="83"/>
      <c r="B29" s="104"/>
      <c r="C29" s="83"/>
      <c r="D29" s="89">
        <f t="shared" si="4"/>
        <v>0</v>
      </c>
      <c r="E29" s="89">
        <f t="shared" si="5"/>
        <v>0</v>
      </c>
      <c r="F29" s="99"/>
      <c r="G29" s="100"/>
      <c r="H29" s="77"/>
      <c r="I29" s="45"/>
      <c r="J29" s="101">
        <f t="shared" si="6"/>
        <v>0</v>
      </c>
      <c r="K29" s="77"/>
      <c r="L29" s="77"/>
    </row>
    <row r="30" spans="1:12" ht="37.5" customHeight="1">
      <c r="A30" s="83"/>
      <c r="B30" s="104"/>
      <c r="C30" s="83"/>
      <c r="D30" s="89">
        <f t="shared" si="4"/>
        <v>0</v>
      </c>
      <c r="E30" s="89">
        <f t="shared" si="5"/>
        <v>0</v>
      </c>
      <c r="F30" s="99"/>
      <c r="G30" s="100"/>
      <c r="H30" s="77"/>
      <c r="I30" s="45"/>
      <c r="J30" s="101">
        <f t="shared" si="6"/>
        <v>0</v>
      </c>
      <c r="K30" s="77"/>
      <c r="L30" s="77"/>
    </row>
    <row r="31" spans="1:12" ht="37.5" customHeight="1">
      <c r="A31" s="83"/>
      <c r="B31" s="104"/>
      <c r="C31" s="83"/>
      <c r="D31" s="89">
        <f t="shared" si="4"/>
        <v>0</v>
      </c>
      <c r="E31" s="89">
        <f t="shared" si="5"/>
        <v>0</v>
      </c>
      <c r="F31" s="99"/>
      <c r="G31" s="100"/>
      <c r="H31" s="77"/>
      <c r="I31" s="45"/>
      <c r="J31" s="101">
        <f t="shared" si="6"/>
        <v>0</v>
      </c>
      <c r="K31" s="77"/>
      <c r="L31" s="77"/>
    </row>
    <row r="32" spans="1:12" ht="37.5" customHeight="1">
      <c r="A32" s="83"/>
      <c r="B32" s="104"/>
      <c r="C32" s="83"/>
      <c r="D32" s="89">
        <f t="shared" si="4"/>
        <v>0</v>
      </c>
      <c r="E32" s="89">
        <f t="shared" si="5"/>
        <v>0</v>
      </c>
      <c r="F32" s="99"/>
      <c r="G32" s="100"/>
      <c r="H32" s="77"/>
      <c r="I32" s="45"/>
      <c r="J32" s="101">
        <f t="shared" si="6"/>
        <v>0</v>
      </c>
      <c r="K32" s="77"/>
      <c r="L32" s="77"/>
    </row>
    <row r="33" spans="1:12" ht="37.5" customHeight="1">
      <c r="A33" s="83"/>
      <c r="B33" s="104"/>
      <c r="C33" s="83"/>
      <c r="D33" s="89">
        <f t="shared" si="4"/>
        <v>0</v>
      </c>
      <c r="E33" s="89">
        <f t="shared" si="5"/>
        <v>0</v>
      </c>
      <c r="F33" s="99"/>
      <c r="G33" s="100"/>
      <c r="H33" s="77"/>
      <c r="I33" s="45"/>
      <c r="J33" s="101">
        <f t="shared" si="6"/>
        <v>0</v>
      </c>
      <c r="K33" s="77"/>
      <c r="L33" s="77"/>
    </row>
    <row r="34" spans="1:12" ht="37.5" customHeight="1">
      <c r="A34" s="83"/>
      <c r="B34" s="104"/>
      <c r="C34" s="83"/>
      <c r="D34" s="89">
        <f t="shared" si="4"/>
        <v>0</v>
      </c>
      <c r="E34" s="89">
        <f t="shared" si="5"/>
        <v>0</v>
      </c>
      <c r="F34" s="99"/>
      <c r="G34" s="100"/>
      <c r="H34" s="77"/>
      <c r="I34" s="45"/>
      <c r="J34" s="101">
        <f t="shared" si="6"/>
        <v>0</v>
      </c>
      <c r="K34" s="77"/>
      <c r="L34" s="77"/>
    </row>
    <row r="35" spans="1:12">
      <c r="A35" s="68"/>
      <c r="B35" s="68"/>
      <c r="C35" s="67" t="s">
        <v>142</v>
      </c>
      <c r="D35" s="97">
        <f>SUM(D25:D34)</f>
        <v>0</v>
      </c>
      <c r="E35" s="97">
        <f>SUM(E25:E34)</f>
        <v>0</v>
      </c>
      <c r="F35" s="99"/>
      <c r="G35" s="99"/>
      <c r="H35" s="77"/>
      <c r="I35" s="46"/>
      <c r="J35" s="77"/>
      <c r="K35" s="77"/>
      <c r="L35" s="77"/>
    </row>
    <row r="36" spans="1:12" ht="48.4" customHeight="1">
      <c r="A36" s="132" t="s">
        <v>152</v>
      </c>
      <c r="B36" s="131"/>
      <c r="C36" s="131"/>
      <c r="D36" s="131"/>
      <c r="E36" s="131"/>
      <c r="F36" s="131"/>
      <c r="G36" s="131"/>
      <c r="H36" s="131"/>
      <c r="I36" s="131"/>
      <c r="J36" s="77"/>
      <c r="K36" s="77"/>
      <c r="L36" s="77"/>
    </row>
    <row r="37" spans="1:12">
      <c r="A37" s="131"/>
      <c r="B37" s="131"/>
      <c r="C37" s="131"/>
      <c r="D37" s="131"/>
      <c r="E37" s="131"/>
      <c r="F37" s="131"/>
      <c r="G37" s="131"/>
      <c r="H37" s="131"/>
      <c r="I37" s="131"/>
      <c r="J37" s="77"/>
      <c r="K37" s="77"/>
      <c r="L37" s="77"/>
    </row>
    <row r="38" spans="1:12" ht="14.65" customHeight="1" thickBot="1">
      <c r="A38" s="131"/>
      <c r="B38" s="131"/>
      <c r="C38" s="131"/>
      <c r="D38" s="131"/>
      <c r="E38" s="131"/>
      <c r="F38" s="131"/>
      <c r="G38" s="131"/>
      <c r="H38" s="131"/>
      <c r="I38" s="131"/>
      <c r="J38" s="77"/>
      <c r="K38" s="77"/>
      <c r="L38" s="77"/>
    </row>
    <row r="39" spans="1:12" ht="22.5" customHeight="1" thickBot="1">
      <c r="A39" s="138" t="s">
        <v>153</v>
      </c>
      <c r="B39" s="134"/>
      <c r="C39" s="134"/>
      <c r="D39" s="134"/>
      <c r="E39" s="134"/>
      <c r="F39" s="134"/>
      <c r="G39" s="134"/>
      <c r="H39" s="134"/>
      <c r="I39" s="134"/>
      <c r="J39" s="77"/>
      <c r="K39" s="77"/>
      <c r="L39" s="77"/>
    </row>
    <row r="40" spans="1:12" ht="20.100000000000001" customHeight="1">
      <c r="A40" s="77"/>
      <c r="B40" s="45" t="s">
        <v>154</v>
      </c>
      <c r="C40" s="77"/>
      <c r="D40" s="77"/>
      <c r="E40" s="89">
        <f>H21</f>
        <v>0</v>
      </c>
      <c r="F40" s="77"/>
      <c r="G40" s="102">
        <f>E21</f>
        <v>0</v>
      </c>
      <c r="H40" s="77"/>
      <c r="I40" s="77"/>
      <c r="J40" s="77"/>
      <c r="K40" s="77"/>
      <c r="L40" s="77"/>
    </row>
    <row r="41" spans="1:12" ht="20.100000000000001" customHeight="1">
      <c r="A41" s="77"/>
      <c r="B41" s="45" t="s">
        <v>155</v>
      </c>
      <c r="C41" s="77"/>
      <c r="D41" s="77"/>
      <c r="E41" s="89">
        <f>E35</f>
        <v>0</v>
      </c>
      <c r="F41" s="77"/>
      <c r="G41" s="102">
        <f>E35</f>
        <v>0</v>
      </c>
      <c r="H41" s="77"/>
      <c r="I41" s="77"/>
      <c r="J41" s="77"/>
      <c r="K41" s="77"/>
      <c r="L41" s="77"/>
    </row>
    <row r="42" spans="1:12" ht="20.100000000000001" customHeight="1">
      <c r="A42" s="77"/>
      <c r="B42" s="45" t="s">
        <v>156</v>
      </c>
      <c r="C42" s="77"/>
      <c r="D42" s="77"/>
      <c r="E42" s="89">
        <f>E40+E41</f>
        <v>0</v>
      </c>
      <c r="F42" s="77"/>
      <c r="G42" s="102">
        <f>E40+E41</f>
        <v>0</v>
      </c>
      <c r="H42" s="77"/>
      <c r="I42" s="77"/>
      <c r="J42" s="20">
        <f>SUM(J11:J20)+SUM(J25:J34)</f>
        <v>0</v>
      </c>
      <c r="K42" s="77"/>
      <c r="L42" s="77"/>
    </row>
    <row r="43" spans="1:12" ht="20.100000000000001" customHeight="1">
      <c r="A43" s="77"/>
      <c r="B43" s="45" t="s">
        <v>157</v>
      </c>
      <c r="C43" s="77"/>
      <c r="D43" s="77"/>
      <c r="E43" s="89">
        <v>500000</v>
      </c>
      <c r="F43" s="77"/>
      <c r="G43" s="102">
        <v>500000</v>
      </c>
      <c r="H43" s="77"/>
      <c r="I43" s="77"/>
      <c r="J43" s="77"/>
      <c r="K43" s="77"/>
      <c r="L43" s="77"/>
    </row>
    <row r="44" spans="1:12" ht="20.100000000000001" customHeight="1">
      <c r="A44" s="77"/>
      <c r="B44" s="47" t="s">
        <v>158</v>
      </c>
      <c r="C44" s="77"/>
      <c r="D44" s="77"/>
      <c r="E44" s="105">
        <f>MIN(ROUNDDOWN(E42,-3),E43)</f>
        <v>0</v>
      </c>
      <c r="F44" s="77"/>
      <c r="G44" s="99"/>
      <c r="H44" s="77"/>
      <c r="I44" s="77"/>
      <c r="J44" s="77"/>
      <c r="K44" s="77"/>
      <c r="L44" s="77"/>
    </row>
    <row r="45" spans="1:12">
      <c r="A45" s="77"/>
      <c r="B45" s="106"/>
      <c r="C45" s="77"/>
      <c r="D45" s="77"/>
      <c r="E45" s="107"/>
      <c r="F45" s="77"/>
      <c r="G45" s="108"/>
      <c r="H45" s="77"/>
      <c r="I45" s="77"/>
      <c r="J45" s="77"/>
      <c r="K45" s="77"/>
      <c r="L45" s="77"/>
    </row>
    <row r="46" spans="1:12">
      <c r="A46" s="77"/>
      <c r="B46" s="106"/>
      <c r="C46" s="77"/>
      <c r="D46" s="77"/>
      <c r="E46" s="107"/>
      <c r="F46" s="77"/>
      <c r="G46" s="108"/>
      <c r="H46" s="77"/>
      <c r="I46" s="77"/>
      <c r="J46" s="77"/>
      <c r="K46" s="77"/>
      <c r="L46" s="77"/>
    </row>
    <row r="47" spans="1:12">
      <c r="A47" s="77"/>
      <c r="B47" s="109"/>
      <c r="C47" s="77"/>
      <c r="D47" s="77"/>
      <c r="E47" s="110"/>
      <c r="F47" s="77"/>
      <c r="G47" s="111"/>
      <c r="H47" s="77"/>
      <c r="I47" s="77"/>
      <c r="J47" s="77"/>
      <c r="K47" s="77"/>
      <c r="L47" s="77"/>
    </row>
    <row r="48" spans="1:12" ht="16.5">
      <c r="A48" s="112"/>
      <c r="J48" s="77"/>
      <c r="K48" s="77"/>
      <c r="L48" s="77"/>
    </row>
    <row r="49" spans="1:12">
      <c r="J49" s="77"/>
      <c r="K49" s="77"/>
      <c r="L49" s="77"/>
    </row>
    <row r="50" spans="1:12">
      <c r="J50" s="77"/>
      <c r="K50" s="77"/>
      <c r="L50" s="77"/>
    </row>
    <row r="51" spans="1:12">
      <c r="J51" s="77"/>
      <c r="K51" s="77"/>
      <c r="L51" s="77"/>
    </row>
    <row r="52" spans="1:12">
      <c r="A52" s="113"/>
      <c r="J52" s="77"/>
      <c r="K52" s="77"/>
      <c r="L52" s="77"/>
    </row>
    <row r="53" spans="1:12">
      <c r="J53" s="77"/>
      <c r="K53" s="77"/>
      <c r="L53" s="77"/>
    </row>
    <row r="54" spans="1:12">
      <c r="J54" s="77"/>
      <c r="K54" s="77"/>
      <c r="L54" s="77"/>
    </row>
  </sheetData>
  <mergeCells count="5">
    <mergeCell ref="A2:E2"/>
    <mergeCell ref="A36:I38"/>
    <mergeCell ref="A9:I9"/>
    <mergeCell ref="A23:E23"/>
    <mergeCell ref="A39:I39"/>
  </mergeCells>
  <phoneticPr fontId="46"/>
  <dataValidations count="3">
    <dataValidation type="list" allowBlank="1" showErrorMessage="1" error="一覧から選択してください。" sqref="A11:A20" xr:uid="{00000000-0002-0000-1500-000000000000}">
      <formula1>MenuList</formula1>
    </dataValidation>
    <dataValidation type="list" allowBlank="1" showErrorMessage="1" error="一覧から選択してください。" sqref="B7" xr:uid="{00000000-0002-0000-1500-000001000000}">
      <formula1>ServiceList</formula1>
    </dataValidation>
    <dataValidation type="list" allowBlank="1" showErrorMessage="1" error="一覧から選択してください。" sqref="A25:A34" xr:uid="{00000000-0002-0000-1500-000002000000}">
      <formula1>VisitTypeList</formula1>
    </dataValidation>
  </dataValidations>
  <pageMargins left="0.35" right="0.35" top="0.45" bottom="0.45" header="0.2" footer="0.2"/>
  <pageSetup paperSize="9" scale="72" fitToHeight="0" orientation="landscape" horizontalDpi="300" verticalDpi="300"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tabColor rgb="FFA5A5A5"/>
    <pageSetUpPr fitToPage="1"/>
  </sheetPr>
  <dimension ref="A1:M54"/>
  <sheetViews>
    <sheetView showGridLines="0" view="pageBreakPreview" topLeftCell="B1" zoomScale="74" zoomScaleNormal="106" workbookViewId="0">
      <selection activeCell="F4" sqref="F3:F4"/>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49" t="s">
        <v>236</v>
      </c>
      <c r="B1" s="49"/>
      <c r="C1" s="49"/>
      <c r="D1" s="49"/>
      <c r="E1" s="49"/>
      <c r="F1" s="49"/>
      <c r="G1" s="49"/>
      <c r="H1" s="49"/>
      <c r="I1" s="49"/>
      <c r="J1" s="49"/>
      <c r="K1" s="49"/>
      <c r="L1" s="49"/>
    </row>
    <row r="2" spans="1:13" ht="31.5" customHeight="1">
      <c r="A2" s="130" t="s">
        <v>237</v>
      </c>
      <c r="B2" s="131"/>
      <c r="C2" s="131"/>
      <c r="D2" s="131"/>
      <c r="E2" s="131"/>
      <c r="F2" s="77"/>
      <c r="G2" s="77"/>
      <c r="H2" s="77"/>
      <c r="I2" s="77"/>
      <c r="J2" s="77"/>
      <c r="K2" s="114" t="s">
        <v>198</v>
      </c>
      <c r="L2" s="115" t="s">
        <v>199</v>
      </c>
      <c r="M2" s="115" t="s">
        <v>200</v>
      </c>
    </row>
    <row r="3" spans="1:13">
      <c r="A3" s="77"/>
      <c r="B3" s="77"/>
      <c r="C3" s="77"/>
      <c r="D3" s="77"/>
      <c r="E3" s="77"/>
      <c r="F3" s="77"/>
      <c r="G3" s="77"/>
      <c r="H3" s="77"/>
      <c r="I3" s="77"/>
      <c r="J3" s="77"/>
      <c r="K3" s="20" t="s">
        <v>79</v>
      </c>
      <c r="L3" s="20">
        <f>B4</f>
        <v>0</v>
      </c>
    </row>
    <row r="4" spans="1:13" ht="28.9" customHeight="1">
      <c r="A4" s="50" t="s">
        <v>79</v>
      </c>
      <c r="B4" s="86"/>
      <c r="F4" s="77"/>
      <c r="G4" s="77"/>
      <c r="H4" s="77"/>
      <c r="I4" s="77"/>
      <c r="J4" s="77"/>
      <c r="K4" s="20" t="s">
        <v>71</v>
      </c>
      <c r="L4" s="20">
        <f t="shared" ref="L4:L9" si="0">SUMIF($A$11:$A$20,K4,$F$11:$F$20)</f>
        <v>0</v>
      </c>
      <c r="M4">
        <f t="shared" ref="M4:M9" si="1">SUMIF($A$11:$A$20,K4,$H$11:$H$20)</f>
        <v>0</v>
      </c>
    </row>
    <row r="5" spans="1:13" ht="28.9" customHeight="1">
      <c r="A5" s="50" t="s">
        <v>129</v>
      </c>
      <c r="B5" s="87"/>
      <c r="F5" s="77"/>
      <c r="G5" s="77"/>
      <c r="H5" s="77"/>
      <c r="I5" s="77"/>
      <c r="J5" s="77"/>
      <c r="K5" s="20" t="s">
        <v>72</v>
      </c>
      <c r="L5" s="20">
        <f t="shared" si="0"/>
        <v>0</v>
      </c>
      <c r="M5">
        <f t="shared" si="1"/>
        <v>0</v>
      </c>
    </row>
    <row r="6" spans="1:13" ht="25.5" customHeight="1">
      <c r="A6" s="50" t="s">
        <v>201</v>
      </c>
      <c r="B6" s="87"/>
      <c r="F6" s="77"/>
      <c r="G6" s="77"/>
      <c r="H6" s="77"/>
      <c r="I6" s="77"/>
      <c r="J6" s="77"/>
      <c r="K6" s="20" t="s">
        <v>73</v>
      </c>
      <c r="L6" s="20">
        <f t="shared" si="0"/>
        <v>0</v>
      </c>
      <c r="M6">
        <f t="shared" si="1"/>
        <v>0</v>
      </c>
    </row>
    <row r="7" spans="1:13" ht="33" customHeight="1">
      <c r="A7" s="50" t="s">
        <v>80</v>
      </c>
      <c r="B7" s="86"/>
      <c r="F7" s="77"/>
      <c r="G7" s="77"/>
      <c r="H7" s="77"/>
      <c r="I7" s="77"/>
      <c r="J7" s="77"/>
      <c r="K7" s="20" t="s">
        <v>75</v>
      </c>
      <c r="L7" s="20">
        <f t="shared" si="0"/>
        <v>0</v>
      </c>
      <c r="M7">
        <f t="shared" si="1"/>
        <v>0</v>
      </c>
    </row>
    <row r="8" spans="1:13" ht="25.5" customHeight="1" thickBot="1">
      <c r="A8" s="77"/>
      <c r="B8" s="77"/>
      <c r="C8" s="77"/>
      <c r="D8" s="77"/>
      <c r="E8" s="77"/>
      <c r="F8" s="77"/>
      <c r="G8" s="77"/>
      <c r="H8" s="77"/>
      <c r="I8" s="77"/>
      <c r="J8" s="77"/>
      <c r="K8" s="20" t="s">
        <v>76</v>
      </c>
      <c r="L8" s="20">
        <f t="shared" si="0"/>
        <v>0</v>
      </c>
      <c r="M8">
        <f t="shared" si="1"/>
        <v>0</v>
      </c>
    </row>
    <row r="9" spans="1:13" ht="22.5" customHeight="1">
      <c r="A9" s="133" t="s">
        <v>130</v>
      </c>
      <c r="B9" s="134"/>
      <c r="C9" s="134"/>
      <c r="D9" s="134"/>
      <c r="E9" s="134"/>
      <c r="F9" s="134"/>
      <c r="G9" s="134"/>
      <c r="H9" s="134"/>
      <c r="I9" s="134"/>
      <c r="J9" s="77"/>
      <c r="K9" s="20" t="s">
        <v>77</v>
      </c>
      <c r="L9" s="20">
        <f t="shared" si="0"/>
        <v>0</v>
      </c>
      <c r="M9">
        <f t="shared" si="1"/>
        <v>0</v>
      </c>
    </row>
    <row r="10" spans="1:13" ht="56.25" customHeight="1">
      <c r="A10" s="70" t="s">
        <v>131</v>
      </c>
      <c r="B10" s="70" t="s">
        <v>132</v>
      </c>
      <c r="C10" s="70" t="s">
        <v>133</v>
      </c>
      <c r="D10" s="70" t="s">
        <v>134</v>
      </c>
      <c r="E10" s="70" t="s">
        <v>135</v>
      </c>
      <c r="F10" s="70" t="s">
        <v>136</v>
      </c>
      <c r="G10" s="70" t="s">
        <v>137</v>
      </c>
      <c r="H10" s="70" t="s">
        <v>203</v>
      </c>
      <c r="I10" s="70" t="s">
        <v>139</v>
      </c>
      <c r="J10" s="20" t="s">
        <v>140</v>
      </c>
      <c r="K10" s="20" t="s">
        <v>204</v>
      </c>
      <c r="L10" s="20">
        <f>D35</f>
        <v>0</v>
      </c>
      <c r="M10">
        <f>E35</f>
        <v>0</v>
      </c>
    </row>
    <row r="11" spans="1:13" ht="42" customHeight="1">
      <c r="A11" s="83"/>
      <c r="B11" s="83"/>
      <c r="C11" s="83"/>
      <c r="D11" s="103"/>
      <c r="E11" s="103"/>
      <c r="F11" s="92"/>
      <c r="G11" s="116">
        <f t="shared" ref="G11:G20" si="2">J11</f>
        <v>0</v>
      </c>
      <c r="H11" s="91">
        <f t="shared" ref="H11:H20" si="3">IF(J11=0,0,IF($J$42&lt;=500000,J11,J11/$J$42*500000))</f>
        <v>0</v>
      </c>
      <c r="I11" s="117"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0">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0" t="s">
        <v>205</v>
      </c>
      <c r="L11" s="20">
        <f>E44</f>
        <v>0</v>
      </c>
    </row>
    <row r="12" spans="1:13" ht="42" customHeight="1">
      <c r="A12" s="83"/>
      <c r="B12" s="83"/>
      <c r="C12" s="83"/>
      <c r="D12" s="103"/>
      <c r="E12" s="103"/>
      <c r="F12" s="92"/>
      <c r="G12" s="116">
        <f t="shared" si="2"/>
        <v>0</v>
      </c>
      <c r="H12" s="91">
        <f t="shared" si="3"/>
        <v>0</v>
      </c>
      <c r="I12" s="117"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0">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77"/>
      <c r="L12" s="77"/>
    </row>
    <row r="13" spans="1:13" ht="42" customHeight="1">
      <c r="A13" s="83"/>
      <c r="B13" s="83"/>
      <c r="C13" s="83"/>
      <c r="D13" s="103"/>
      <c r="E13" s="103"/>
      <c r="F13" s="92"/>
      <c r="G13" s="116">
        <f t="shared" si="2"/>
        <v>0</v>
      </c>
      <c r="H13" s="91">
        <f t="shared" si="3"/>
        <v>0</v>
      </c>
      <c r="I13" s="117"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0">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77"/>
      <c r="L13" s="77"/>
    </row>
    <row r="14" spans="1:13" ht="42" customHeight="1">
      <c r="A14" s="83"/>
      <c r="B14" s="83"/>
      <c r="C14" s="83"/>
      <c r="D14" s="103"/>
      <c r="E14" s="103"/>
      <c r="F14" s="92"/>
      <c r="G14" s="116">
        <f t="shared" si="2"/>
        <v>0</v>
      </c>
      <c r="H14" s="91">
        <f t="shared" si="3"/>
        <v>0</v>
      </c>
      <c r="I14" s="117"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0">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77"/>
      <c r="L14" s="77"/>
    </row>
    <row r="15" spans="1:13" ht="42" customHeight="1">
      <c r="A15" s="83"/>
      <c r="B15" s="83"/>
      <c r="C15" s="83"/>
      <c r="D15" s="103"/>
      <c r="E15" s="103"/>
      <c r="F15" s="92"/>
      <c r="G15" s="116">
        <f t="shared" si="2"/>
        <v>0</v>
      </c>
      <c r="H15" s="91">
        <f t="shared" si="3"/>
        <v>0</v>
      </c>
      <c r="I15" s="117"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0">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77"/>
      <c r="L15" s="77"/>
    </row>
    <row r="16" spans="1:13" ht="42" customHeight="1">
      <c r="A16" s="83"/>
      <c r="B16" s="83"/>
      <c r="C16" s="83"/>
      <c r="D16" s="103"/>
      <c r="E16" s="103"/>
      <c r="F16" s="92"/>
      <c r="G16" s="116">
        <f t="shared" si="2"/>
        <v>0</v>
      </c>
      <c r="H16" s="91">
        <f t="shared" si="3"/>
        <v>0</v>
      </c>
      <c r="I16" s="117"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0">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77"/>
      <c r="L16" s="77"/>
    </row>
    <row r="17" spans="1:12" ht="42" customHeight="1">
      <c r="A17" s="83"/>
      <c r="B17" s="83"/>
      <c r="C17" s="83"/>
      <c r="D17" s="103"/>
      <c r="E17" s="103"/>
      <c r="F17" s="92"/>
      <c r="G17" s="116">
        <f t="shared" si="2"/>
        <v>0</v>
      </c>
      <c r="H17" s="91">
        <f t="shared" si="3"/>
        <v>0</v>
      </c>
      <c r="I17" s="117"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0">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77"/>
      <c r="L17" s="77"/>
    </row>
    <row r="18" spans="1:12" ht="42" customHeight="1">
      <c r="A18" s="83"/>
      <c r="B18" s="83"/>
      <c r="C18" s="83"/>
      <c r="D18" s="103"/>
      <c r="E18" s="103"/>
      <c r="F18" s="92"/>
      <c r="G18" s="116">
        <f t="shared" si="2"/>
        <v>0</v>
      </c>
      <c r="H18" s="91">
        <f t="shared" si="3"/>
        <v>0</v>
      </c>
      <c r="I18" s="117"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0">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77"/>
      <c r="L18" s="77"/>
    </row>
    <row r="19" spans="1:12" ht="42" customHeight="1">
      <c r="A19" s="83"/>
      <c r="B19" s="83"/>
      <c r="C19" s="83"/>
      <c r="D19" s="103"/>
      <c r="E19" s="103"/>
      <c r="F19" s="92"/>
      <c r="G19" s="116">
        <f t="shared" si="2"/>
        <v>0</v>
      </c>
      <c r="H19" s="91">
        <f t="shared" si="3"/>
        <v>0</v>
      </c>
      <c r="I19" s="117"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0">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77"/>
      <c r="L19" s="77"/>
    </row>
    <row r="20" spans="1:12" ht="42" customHeight="1">
      <c r="A20" s="83"/>
      <c r="B20" s="83"/>
      <c r="C20" s="83"/>
      <c r="D20" s="103"/>
      <c r="E20" s="103"/>
      <c r="F20" s="92"/>
      <c r="G20" s="116">
        <f t="shared" si="2"/>
        <v>0</v>
      </c>
      <c r="H20" s="91">
        <f t="shared" si="3"/>
        <v>0</v>
      </c>
      <c r="I20" s="117"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0">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77"/>
      <c r="L20" s="77"/>
    </row>
    <row r="21" spans="1:12" ht="27" customHeight="1">
      <c r="A21" s="68"/>
      <c r="B21" s="67" t="s">
        <v>142</v>
      </c>
      <c r="C21" s="68"/>
      <c r="D21" s="68"/>
      <c r="E21" s="68"/>
      <c r="F21" s="97">
        <f>SUM(F11:F20)</f>
        <v>0</v>
      </c>
      <c r="G21" s="97">
        <f>SUM(G11:G20)</f>
        <v>0</v>
      </c>
      <c r="H21" s="97">
        <f>SUM(H11:H20)</f>
        <v>0</v>
      </c>
      <c r="I21" s="69" t="str">
        <f>IF(COUNTIF(I11:I20,"*要修正*")&gt;0,"基準額超過あり","○")</f>
        <v>○</v>
      </c>
      <c r="J21" s="77"/>
      <c r="K21" s="77"/>
      <c r="L21" s="77"/>
    </row>
    <row r="22" spans="1:12" ht="40.15" customHeight="1" thickBot="1">
      <c r="A22" s="77"/>
      <c r="B22" s="77"/>
      <c r="C22" s="77"/>
      <c r="D22" s="77"/>
      <c r="E22" s="77"/>
      <c r="F22" s="77"/>
      <c r="G22" s="77"/>
      <c r="H22" s="77"/>
      <c r="I22" s="77"/>
      <c r="J22" s="77"/>
      <c r="K22" s="77"/>
      <c r="L22" s="77"/>
    </row>
    <row r="23" spans="1:12" ht="22.5" customHeight="1" thickBot="1">
      <c r="A23" s="135" t="s">
        <v>144</v>
      </c>
      <c r="B23" s="136"/>
      <c r="C23" s="136"/>
      <c r="D23" s="136"/>
      <c r="E23" s="137"/>
      <c r="I23" s="81"/>
      <c r="J23" s="77"/>
      <c r="K23" s="77"/>
      <c r="L23" s="77"/>
    </row>
    <row r="24" spans="1:12" ht="51" customHeight="1">
      <c r="A24" s="51" t="s">
        <v>145</v>
      </c>
      <c r="B24" s="51" t="s">
        <v>146</v>
      </c>
      <c r="C24" s="51" t="s">
        <v>147</v>
      </c>
      <c r="D24" s="51" t="s">
        <v>148</v>
      </c>
      <c r="E24" s="51" t="s">
        <v>149</v>
      </c>
      <c r="F24" s="44"/>
      <c r="G24" s="44"/>
      <c r="H24" s="77"/>
      <c r="I24" s="44"/>
      <c r="J24" s="77"/>
      <c r="K24" s="77"/>
      <c r="L24" s="77"/>
    </row>
    <row r="25" spans="1:12" ht="54" customHeight="1">
      <c r="A25" s="83"/>
      <c r="B25" s="104"/>
      <c r="C25" s="83"/>
      <c r="D25" s="89">
        <f t="shared" ref="D25:D34" si="4">IF(A25="",0,IF(LEFT(A25,1)="①",4000,IF(LEFT(A25,1)="②",2500,IF(LEFT(A25,1)="③",5000,IF(LEFT(A25,1)="④",3500,0))))*B25)</f>
        <v>0</v>
      </c>
      <c r="E25" s="89">
        <f t="shared" ref="E25:E34" si="5">IF(D25=0,0,IF($J$42&lt;=500000,D25,D25/$J$42*500000))</f>
        <v>0</v>
      </c>
      <c r="F25" s="99"/>
      <c r="G25" s="100"/>
      <c r="H25" s="77"/>
      <c r="I25" s="45"/>
      <c r="J25" s="101">
        <f t="shared" ref="J25:J34" si="6">D25</f>
        <v>0</v>
      </c>
      <c r="K25" s="77"/>
      <c r="L25" s="77"/>
    </row>
    <row r="26" spans="1:12" ht="37.5" customHeight="1">
      <c r="A26" s="83"/>
      <c r="B26" s="104"/>
      <c r="C26" s="83"/>
      <c r="D26" s="89">
        <f t="shared" si="4"/>
        <v>0</v>
      </c>
      <c r="E26" s="89">
        <f t="shared" si="5"/>
        <v>0</v>
      </c>
      <c r="F26" s="99"/>
      <c r="G26" s="100"/>
      <c r="H26" s="77"/>
      <c r="I26" s="45"/>
      <c r="J26" s="101">
        <f t="shared" si="6"/>
        <v>0</v>
      </c>
      <c r="K26" s="77"/>
      <c r="L26" s="77"/>
    </row>
    <row r="27" spans="1:12" ht="37.5" customHeight="1">
      <c r="A27" s="83"/>
      <c r="B27" s="104"/>
      <c r="C27" s="83"/>
      <c r="D27" s="89">
        <f t="shared" si="4"/>
        <v>0</v>
      </c>
      <c r="E27" s="89">
        <f t="shared" si="5"/>
        <v>0</v>
      </c>
      <c r="F27" s="99"/>
      <c r="G27" s="100"/>
      <c r="H27" s="77"/>
      <c r="I27" s="45"/>
      <c r="J27" s="101">
        <f t="shared" si="6"/>
        <v>0</v>
      </c>
      <c r="K27" s="77"/>
      <c r="L27" s="77"/>
    </row>
    <row r="28" spans="1:12" ht="37.5" customHeight="1">
      <c r="A28" s="83"/>
      <c r="B28" s="104"/>
      <c r="C28" s="83"/>
      <c r="D28" s="89">
        <f t="shared" si="4"/>
        <v>0</v>
      </c>
      <c r="E28" s="89">
        <f t="shared" si="5"/>
        <v>0</v>
      </c>
      <c r="F28" s="99"/>
      <c r="G28" s="100"/>
      <c r="H28" s="77"/>
      <c r="I28" s="45"/>
      <c r="J28" s="101">
        <f t="shared" si="6"/>
        <v>0</v>
      </c>
      <c r="K28" s="77"/>
      <c r="L28" s="77"/>
    </row>
    <row r="29" spans="1:12" ht="37.5" customHeight="1">
      <c r="A29" s="83"/>
      <c r="B29" s="104"/>
      <c r="C29" s="83"/>
      <c r="D29" s="89">
        <f t="shared" si="4"/>
        <v>0</v>
      </c>
      <c r="E29" s="89">
        <f t="shared" si="5"/>
        <v>0</v>
      </c>
      <c r="F29" s="99"/>
      <c r="G29" s="100"/>
      <c r="H29" s="77"/>
      <c r="I29" s="45"/>
      <c r="J29" s="101">
        <f t="shared" si="6"/>
        <v>0</v>
      </c>
      <c r="K29" s="77"/>
      <c r="L29" s="77"/>
    </row>
    <row r="30" spans="1:12" ht="37.5" customHeight="1">
      <c r="A30" s="83"/>
      <c r="B30" s="104"/>
      <c r="C30" s="83"/>
      <c r="D30" s="89">
        <f t="shared" si="4"/>
        <v>0</v>
      </c>
      <c r="E30" s="89">
        <f t="shared" si="5"/>
        <v>0</v>
      </c>
      <c r="F30" s="99"/>
      <c r="G30" s="100"/>
      <c r="H30" s="77"/>
      <c r="I30" s="45"/>
      <c r="J30" s="101">
        <f t="shared" si="6"/>
        <v>0</v>
      </c>
      <c r="K30" s="77"/>
      <c r="L30" s="77"/>
    </row>
    <row r="31" spans="1:12" ht="37.5" customHeight="1">
      <c r="A31" s="83"/>
      <c r="B31" s="104"/>
      <c r="C31" s="83"/>
      <c r="D31" s="89">
        <f t="shared" si="4"/>
        <v>0</v>
      </c>
      <c r="E31" s="89">
        <f t="shared" si="5"/>
        <v>0</v>
      </c>
      <c r="F31" s="99"/>
      <c r="G31" s="100"/>
      <c r="H31" s="77"/>
      <c r="I31" s="45"/>
      <c r="J31" s="101">
        <f t="shared" si="6"/>
        <v>0</v>
      </c>
      <c r="K31" s="77"/>
      <c r="L31" s="77"/>
    </row>
    <row r="32" spans="1:12" ht="37.5" customHeight="1">
      <c r="A32" s="83"/>
      <c r="B32" s="104"/>
      <c r="C32" s="83"/>
      <c r="D32" s="89">
        <f t="shared" si="4"/>
        <v>0</v>
      </c>
      <c r="E32" s="89">
        <f t="shared" si="5"/>
        <v>0</v>
      </c>
      <c r="F32" s="99"/>
      <c r="G32" s="100"/>
      <c r="H32" s="77"/>
      <c r="I32" s="45"/>
      <c r="J32" s="101">
        <f t="shared" si="6"/>
        <v>0</v>
      </c>
      <c r="K32" s="77"/>
      <c r="L32" s="77"/>
    </row>
    <row r="33" spans="1:12" ht="37.5" customHeight="1">
      <c r="A33" s="83"/>
      <c r="B33" s="104"/>
      <c r="C33" s="83"/>
      <c r="D33" s="89">
        <f t="shared" si="4"/>
        <v>0</v>
      </c>
      <c r="E33" s="89">
        <f t="shared" si="5"/>
        <v>0</v>
      </c>
      <c r="F33" s="99"/>
      <c r="G33" s="100"/>
      <c r="H33" s="77"/>
      <c r="I33" s="45"/>
      <c r="J33" s="101">
        <f t="shared" si="6"/>
        <v>0</v>
      </c>
      <c r="K33" s="77"/>
      <c r="L33" s="77"/>
    </row>
    <row r="34" spans="1:12" ht="37.5" customHeight="1">
      <c r="A34" s="83"/>
      <c r="B34" s="104"/>
      <c r="C34" s="83"/>
      <c r="D34" s="89">
        <f t="shared" si="4"/>
        <v>0</v>
      </c>
      <c r="E34" s="89">
        <f t="shared" si="5"/>
        <v>0</v>
      </c>
      <c r="F34" s="99"/>
      <c r="G34" s="100"/>
      <c r="H34" s="77"/>
      <c r="I34" s="45"/>
      <c r="J34" s="101">
        <f t="shared" si="6"/>
        <v>0</v>
      </c>
      <c r="K34" s="77"/>
      <c r="L34" s="77"/>
    </row>
    <row r="35" spans="1:12">
      <c r="A35" s="68"/>
      <c r="B35" s="68"/>
      <c r="C35" s="67" t="s">
        <v>142</v>
      </c>
      <c r="D35" s="97">
        <f>SUM(D25:D34)</f>
        <v>0</v>
      </c>
      <c r="E35" s="97">
        <f>SUM(E25:E34)</f>
        <v>0</v>
      </c>
      <c r="F35" s="99"/>
      <c r="G35" s="99"/>
      <c r="H35" s="77"/>
      <c r="I35" s="46"/>
      <c r="J35" s="77"/>
      <c r="K35" s="77"/>
      <c r="L35" s="77"/>
    </row>
    <row r="36" spans="1:12" ht="48.4" customHeight="1">
      <c r="A36" s="132" t="s">
        <v>152</v>
      </c>
      <c r="B36" s="131"/>
      <c r="C36" s="131"/>
      <c r="D36" s="131"/>
      <c r="E36" s="131"/>
      <c r="F36" s="131"/>
      <c r="G36" s="131"/>
      <c r="H36" s="131"/>
      <c r="I36" s="131"/>
      <c r="J36" s="77"/>
      <c r="K36" s="77"/>
      <c r="L36" s="77"/>
    </row>
    <row r="37" spans="1:12">
      <c r="A37" s="131"/>
      <c r="B37" s="131"/>
      <c r="C37" s="131"/>
      <c r="D37" s="131"/>
      <c r="E37" s="131"/>
      <c r="F37" s="131"/>
      <c r="G37" s="131"/>
      <c r="H37" s="131"/>
      <c r="I37" s="131"/>
      <c r="J37" s="77"/>
      <c r="K37" s="77"/>
      <c r="L37" s="77"/>
    </row>
    <row r="38" spans="1:12" ht="14.65" customHeight="1" thickBot="1">
      <c r="A38" s="131"/>
      <c r="B38" s="131"/>
      <c r="C38" s="131"/>
      <c r="D38" s="131"/>
      <c r="E38" s="131"/>
      <c r="F38" s="131"/>
      <c r="G38" s="131"/>
      <c r="H38" s="131"/>
      <c r="I38" s="131"/>
      <c r="J38" s="77"/>
      <c r="K38" s="77"/>
      <c r="L38" s="77"/>
    </row>
    <row r="39" spans="1:12" ht="22.5" customHeight="1" thickBot="1">
      <c r="A39" s="138" t="s">
        <v>153</v>
      </c>
      <c r="B39" s="134"/>
      <c r="C39" s="134"/>
      <c r="D39" s="134"/>
      <c r="E39" s="134"/>
      <c r="F39" s="134"/>
      <c r="G39" s="134"/>
      <c r="H39" s="134"/>
      <c r="I39" s="134"/>
      <c r="J39" s="77"/>
      <c r="K39" s="77"/>
      <c r="L39" s="77"/>
    </row>
    <row r="40" spans="1:12" ht="20.100000000000001" customHeight="1">
      <c r="A40" s="77"/>
      <c r="B40" s="45" t="s">
        <v>154</v>
      </c>
      <c r="C40" s="77"/>
      <c r="D40" s="77"/>
      <c r="E40" s="89">
        <f>H21</f>
        <v>0</v>
      </c>
      <c r="F40" s="77"/>
      <c r="G40" s="102">
        <f>E21</f>
        <v>0</v>
      </c>
      <c r="H40" s="77"/>
      <c r="I40" s="77"/>
      <c r="J40" s="77"/>
      <c r="K40" s="77"/>
      <c r="L40" s="77"/>
    </row>
    <row r="41" spans="1:12" ht="20.100000000000001" customHeight="1">
      <c r="A41" s="77"/>
      <c r="B41" s="45" t="s">
        <v>155</v>
      </c>
      <c r="C41" s="77"/>
      <c r="D41" s="77"/>
      <c r="E41" s="89">
        <f>E35</f>
        <v>0</v>
      </c>
      <c r="F41" s="77"/>
      <c r="G41" s="102">
        <f>E35</f>
        <v>0</v>
      </c>
      <c r="H41" s="77"/>
      <c r="I41" s="77"/>
      <c r="J41" s="77"/>
      <c r="K41" s="77"/>
      <c r="L41" s="77"/>
    </row>
    <row r="42" spans="1:12" ht="20.100000000000001" customHeight="1">
      <c r="A42" s="77"/>
      <c r="B42" s="45" t="s">
        <v>156</v>
      </c>
      <c r="C42" s="77"/>
      <c r="D42" s="77"/>
      <c r="E42" s="89">
        <f>E40+E41</f>
        <v>0</v>
      </c>
      <c r="F42" s="77"/>
      <c r="G42" s="102">
        <f>E40+E41</f>
        <v>0</v>
      </c>
      <c r="H42" s="77"/>
      <c r="I42" s="77"/>
      <c r="J42" s="20">
        <f>SUM(J11:J20)+SUM(J25:J34)</f>
        <v>0</v>
      </c>
      <c r="K42" s="77"/>
      <c r="L42" s="77"/>
    </row>
    <row r="43" spans="1:12" ht="20.100000000000001" customHeight="1">
      <c r="A43" s="77"/>
      <c r="B43" s="45" t="s">
        <v>157</v>
      </c>
      <c r="C43" s="77"/>
      <c r="D43" s="77"/>
      <c r="E43" s="89">
        <v>500000</v>
      </c>
      <c r="F43" s="77"/>
      <c r="G43" s="102">
        <v>500000</v>
      </c>
      <c r="H43" s="77"/>
      <c r="I43" s="77"/>
      <c r="J43" s="77"/>
      <c r="K43" s="77"/>
      <c r="L43" s="77"/>
    </row>
    <row r="44" spans="1:12" ht="20.100000000000001" customHeight="1">
      <c r="A44" s="77"/>
      <c r="B44" s="47" t="s">
        <v>158</v>
      </c>
      <c r="C44" s="77"/>
      <c r="D44" s="77"/>
      <c r="E44" s="105">
        <f>MIN(ROUNDDOWN(E42,-3),E43)</f>
        <v>0</v>
      </c>
      <c r="F44" s="77"/>
      <c r="G44" s="99"/>
      <c r="H44" s="77"/>
      <c r="I44" s="77"/>
      <c r="J44" s="77"/>
      <c r="K44" s="77"/>
      <c r="L44" s="77"/>
    </row>
    <row r="45" spans="1:12">
      <c r="A45" s="77"/>
      <c r="B45" s="106"/>
      <c r="C45" s="77"/>
      <c r="D45" s="77"/>
      <c r="E45" s="107"/>
      <c r="F45" s="77"/>
      <c r="G45" s="108"/>
      <c r="H45" s="77"/>
      <c r="I45" s="77"/>
      <c r="J45" s="77"/>
      <c r="K45" s="77"/>
      <c r="L45" s="77"/>
    </row>
    <row r="46" spans="1:12">
      <c r="A46" s="77"/>
      <c r="B46" s="106"/>
      <c r="C46" s="77"/>
      <c r="D46" s="77"/>
      <c r="E46" s="107"/>
      <c r="F46" s="77"/>
      <c r="G46" s="108"/>
      <c r="H46" s="77"/>
      <c r="I46" s="77"/>
      <c r="J46" s="77"/>
      <c r="K46" s="77"/>
      <c r="L46" s="77"/>
    </row>
    <row r="47" spans="1:12">
      <c r="A47" s="77"/>
      <c r="B47" s="109"/>
      <c r="C47" s="77"/>
      <c r="D47" s="77"/>
      <c r="E47" s="110"/>
      <c r="F47" s="77"/>
      <c r="G47" s="111"/>
      <c r="H47" s="77"/>
      <c r="I47" s="77"/>
      <c r="J47" s="77"/>
      <c r="K47" s="77"/>
      <c r="L47" s="77"/>
    </row>
    <row r="48" spans="1:12" ht="16.5">
      <c r="A48" s="112"/>
      <c r="J48" s="77"/>
      <c r="K48" s="77"/>
      <c r="L48" s="77"/>
    </row>
    <row r="49" spans="1:12">
      <c r="J49" s="77"/>
      <c r="K49" s="77"/>
      <c r="L49" s="77"/>
    </row>
    <row r="50" spans="1:12">
      <c r="J50" s="77"/>
      <c r="K50" s="77"/>
      <c r="L50" s="77"/>
    </row>
    <row r="51" spans="1:12">
      <c r="J51" s="77"/>
      <c r="K51" s="77"/>
      <c r="L51" s="77"/>
    </row>
    <row r="52" spans="1:12">
      <c r="A52" s="113"/>
      <c r="J52" s="77"/>
      <c r="K52" s="77"/>
      <c r="L52" s="77"/>
    </row>
    <row r="53" spans="1:12">
      <c r="J53" s="77"/>
      <c r="K53" s="77"/>
      <c r="L53" s="77"/>
    </row>
    <row r="54" spans="1:12">
      <c r="J54" s="77"/>
      <c r="K54" s="77"/>
      <c r="L54" s="77"/>
    </row>
  </sheetData>
  <mergeCells count="5">
    <mergeCell ref="A2:E2"/>
    <mergeCell ref="A36:I38"/>
    <mergeCell ref="A9:I9"/>
    <mergeCell ref="A23:E23"/>
    <mergeCell ref="A39:I39"/>
  </mergeCells>
  <phoneticPr fontId="46"/>
  <dataValidations count="3">
    <dataValidation type="list" allowBlank="1" showErrorMessage="1" error="一覧から選択してください。" sqref="A11:A20" xr:uid="{00000000-0002-0000-1600-000000000000}">
      <formula1>MenuList</formula1>
    </dataValidation>
    <dataValidation type="list" allowBlank="1" showErrorMessage="1" error="一覧から選択してください。" sqref="B7" xr:uid="{00000000-0002-0000-1600-000001000000}">
      <formula1>ServiceList</formula1>
    </dataValidation>
    <dataValidation type="list" allowBlank="1" showErrorMessage="1" error="一覧から選択してください。" sqref="A25:A34" xr:uid="{00000000-0002-0000-1600-000002000000}">
      <formula1>VisitTypeList</formula1>
    </dataValidation>
  </dataValidations>
  <pageMargins left="0.35" right="0.35" top="0.45" bottom="0.45" header="0.2" footer="0.2"/>
  <pageSetup paperSize="9" scale="72" fitToHeight="0" orientation="landscape"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26</vt:i4>
      </vt:variant>
    </vt:vector>
  </HeadingPairs>
  <TitlesOfParts>
    <vt:vector size="49" baseType="lpstr">
      <vt:lpstr>実績報告様式入力手順</vt:lpstr>
      <vt:lpstr>法人基本情報</vt:lpstr>
      <vt:lpstr>実績報告書（要綱第５号様式）</vt:lpstr>
      <vt:lpstr>法人実施内容報告総括表</vt:lpstr>
      <vt:lpstr>精算額調書（様式第7号）</vt:lpstr>
      <vt:lpstr>収支決算書（様式第８号）</vt:lpstr>
      <vt:lpstr>事業所入力（原本）</vt:lpstr>
      <vt:lpstr>プルダウン用</vt:lpstr>
      <vt:lpstr>事業所実施報告書（様式６号の1）</vt:lpstr>
      <vt:lpstr>事業所実施報告書（様式６号の2）</vt:lpstr>
      <vt:lpstr>事業所実施報告書（様式６号の3）</vt:lpstr>
      <vt:lpstr>事業所実施報告書（様式６号の4）</vt:lpstr>
      <vt:lpstr>事業所実施報告書（様式６号の5）</vt:lpstr>
      <vt:lpstr>事業所実施報告書（様式６号の6）</vt:lpstr>
      <vt:lpstr>事業所実施報告書（様式６号の7）</vt:lpstr>
      <vt:lpstr>事業所実施報告書（様式６号の8）</vt:lpstr>
      <vt:lpstr>事業所実施報告書（様式６号の9）</vt:lpstr>
      <vt:lpstr>事業所実施報告書（様式６号の10）</vt:lpstr>
      <vt:lpstr>事業所実施報告書（様式６号の11）</vt:lpstr>
      <vt:lpstr>事業所実施報告書（様式６号の12）</vt:lpstr>
      <vt:lpstr>事業所実施報告書（様式６号の13）</vt:lpstr>
      <vt:lpstr>事業所実施報告書（様式６号の14）</vt:lpstr>
      <vt:lpstr>事業所実施報告書（様式６号の15）</vt:lpstr>
      <vt:lpstr>MenuList</vt:lpstr>
      <vt:lpstr>'事業所実施報告書（様式６号の1）'!Print_Area</vt:lpstr>
      <vt:lpstr>'事業所実施報告書（様式６号の10）'!Print_Area</vt:lpstr>
      <vt:lpstr>'事業所実施報告書（様式６号の11）'!Print_Area</vt:lpstr>
      <vt:lpstr>'事業所実施報告書（様式６号の12）'!Print_Area</vt:lpstr>
      <vt:lpstr>'事業所実施報告書（様式６号の13）'!Print_Area</vt:lpstr>
      <vt:lpstr>'事業所実施報告書（様式６号の14）'!Print_Area</vt:lpstr>
      <vt:lpstr>'事業所実施報告書（様式６号の15）'!Print_Area</vt:lpstr>
      <vt:lpstr>'事業所実施報告書（様式６号の2）'!Print_Area</vt:lpstr>
      <vt:lpstr>'事業所実施報告書（様式６号の3）'!Print_Area</vt:lpstr>
      <vt:lpstr>'事業所実施報告書（様式６号の4）'!Print_Area</vt:lpstr>
      <vt:lpstr>'事業所実施報告書（様式６号の5）'!Print_Area</vt:lpstr>
      <vt:lpstr>'事業所実施報告書（様式６号の6）'!Print_Area</vt:lpstr>
      <vt:lpstr>'事業所実施報告書（様式６号の7）'!Print_Area</vt:lpstr>
      <vt:lpstr>'事業所実施報告書（様式６号の8）'!Print_Area</vt:lpstr>
      <vt:lpstr>'事業所実施報告書（様式６号の9）'!Print_Area</vt:lpstr>
      <vt:lpstr>'事業所入力（原本）'!Print_Area</vt:lpstr>
      <vt:lpstr>'実績報告書（要綱第５号様式）'!Print_Area</vt:lpstr>
      <vt:lpstr>実績報告様式入力手順!Print_Area</vt:lpstr>
      <vt:lpstr>'収支決算書（様式第８号）'!Print_Area</vt:lpstr>
      <vt:lpstr>'精算額調書（様式第7号）'!Print_Area</vt:lpstr>
      <vt:lpstr>法人基本情報!Print_Area</vt:lpstr>
      <vt:lpstr>法人実施内容報告総括表!Print_Area</vt:lpstr>
      <vt:lpstr>ServiceList</vt:lpstr>
      <vt:lpstr>VisitTypeList</vt:lpstr>
      <vt:lpstr>同行訪問種類</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畑山 錬</dc:creator>
  <cp:keywords/>
  <dc:description/>
  <cp:lastModifiedBy>新潟県</cp:lastModifiedBy>
  <cp:revision>0</cp:revision>
  <cp:lastPrinted>2026-10-14T05:53:03Z</cp:lastPrinted>
  <dcterms:created xsi:type="dcterms:W3CDTF">2026-10-14T05:38:47Z</dcterms:created>
  <dcterms:modified xsi:type="dcterms:W3CDTF">2026-10-14T05:53:23Z</dcterms:modified>
  <cp:category/>
  <cp:contentStatus/>
</cp:coreProperties>
</file>