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812017.NIIGATA\Box\林政課\旧Sドライブ\13 計画調整係\16 統計（施策概要・資料編など）\04_新潟県の農林水産業(資料編)\R7\0310 Ｐドラから　新潟県の農林水産業（資料編）\提出用\黒字提出用\R7 エクセル（黒字更新用）\ＨＰ用\"/>
    </mc:Choice>
  </mc:AlternateContent>
  <xr:revisionPtr revIDLastSave="0" documentId="13_ncr:1_{2A0A9BC4-5117-4A98-BAFC-6799979F5235}" xr6:coauthVersionLast="47" xr6:coauthVersionMax="47" xr10:uidLastSave="{00000000-0000-0000-0000-000000000000}"/>
  <bookViews>
    <workbookView xWindow="-28800" yWindow="6120" windowWidth="27278" windowHeight="15615" tabRatio="717" firstSheet="12" activeTab="16" xr2:uid="{7201E7AA-2D64-454F-9A9C-108BBB7A142D}"/>
  </bookViews>
  <sheets>
    <sheet name="P32 後継者育成" sheetId="2" r:id="rId1"/>
    <sheet name="P32 認定状況" sheetId="3" r:id="rId2"/>
    <sheet name="P32 研究グループの動向・現況" sheetId="4" r:id="rId3"/>
    <sheet name="P32 活用実績" sheetId="5" r:id="rId4"/>
    <sheet name="P33 林業労働力" sheetId="6" r:id="rId5"/>
    <sheet name="P33 林業就業者年齢別推移" sheetId="7" r:id="rId6"/>
    <sheet name="P34 認定事業体の森林技術員数" sheetId="8" r:id="rId7"/>
    <sheet name="P34 森林組合技術員推移" sheetId="9" r:id="rId8"/>
    <sheet name="P34  森林技術員従事内容" sheetId="10" r:id="rId9"/>
    <sheet name="P35 森林組合（組織）" sheetId="11" r:id="rId10"/>
    <sheet name="P35 森林組合（規模）" sheetId="12" r:id="rId11"/>
    <sheet name="P35 森林組合（事業）" sheetId="13" r:id="rId12"/>
    <sheet name="P36 森林組合（事業別取扱量）" sheetId="14" r:id="rId13"/>
    <sheet name="P36 森林組合（損益）" sheetId="15" r:id="rId14"/>
    <sheet name="P36 生産森林組合（面積）" sheetId="16" r:id="rId15"/>
    <sheet name="P37 生産森林組合（販売実績）" sheetId="17" r:id="rId16"/>
    <sheet name="P37 安全衛生管理" sheetId="18" r:id="rId17"/>
  </sheets>
  <definedNames>
    <definedName name="_xlnm.Print_Area" localSheetId="3">'P32 活用実績'!$A$1:$D$15</definedName>
    <definedName name="_xlnm.Print_Area" localSheetId="2">'P32 研究グループの動向・現況'!$A$1:$I$16</definedName>
    <definedName name="_xlnm.Print_Area" localSheetId="0">'P32 後継者育成'!$A$1:$I$17</definedName>
    <definedName name="_xlnm.Print_Area" localSheetId="1">'P32 認定状況'!$A$1:$J$14</definedName>
    <definedName name="_xlnm.Print_Area" localSheetId="5">'P33 林業就業者年齢別推移'!$A$1:$J$26</definedName>
    <definedName name="_xlnm.Print_Area" localSheetId="4">'P33 林業労働力'!$A$1:$J$20</definedName>
    <definedName name="_xlnm.Print_Area" localSheetId="8">'P34  森林技術員従事内容'!$A$1:$H$24</definedName>
    <definedName name="_xlnm.Print_Area" localSheetId="7">'P34 森林組合技術員推移'!$A$1:$L$17</definedName>
    <definedName name="_xlnm.Print_Area" localSheetId="6">'P34 認定事業体の森林技術員数'!$A$1:$M$17</definedName>
    <definedName name="_xlnm.Print_Area" localSheetId="10">'P35 森林組合（規模）'!$A$1:$M$26</definedName>
    <definedName name="_xlnm.Print_Area" localSheetId="11">'P35 森林組合（事業）'!$A$1:$P$25</definedName>
    <definedName name="_xlnm.Print_Area" localSheetId="9">'P35 森林組合（組織）'!$A$1:$M$26</definedName>
    <definedName name="_xlnm.Print_Area" localSheetId="12">'P36 森林組合（事業別取扱量）'!$A$1:$N$32</definedName>
    <definedName name="_xlnm.Print_Area" localSheetId="13">'P36 森林組合（損益）'!$A$1:$K$25</definedName>
    <definedName name="_xlnm.Print_Area" localSheetId="14">'P36 生産森林組合（面積）'!$A$1:$L$19</definedName>
    <definedName name="_xlnm.Print_Area" localSheetId="16">'P37 安全衛生管理'!$A$1:$G$19</definedName>
    <definedName name="_xlnm.Print_Area" localSheetId="15">'P37 生産森林組合（販売実績）'!$A$1:$G$24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2" l="1"/>
  <c r="L24" i="12"/>
  <c r="K24" i="12"/>
  <c r="J24" i="12"/>
  <c r="I24" i="12"/>
  <c r="H24" i="12"/>
  <c r="G24" i="12"/>
  <c r="F24" i="12"/>
  <c r="E24" i="12"/>
  <c r="G22" i="17"/>
  <c r="G17" i="16"/>
  <c r="C17" i="16"/>
  <c r="K23" i="15"/>
  <c r="J23" i="15"/>
  <c r="I23" i="15"/>
  <c r="H23" i="15"/>
  <c r="G23" i="15"/>
  <c r="F23" i="15"/>
  <c r="E23" i="15"/>
  <c r="N30" i="14"/>
  <c r="M30" i="14"/>
  <c r="L30" i="14"/>
  <c r="K30" i="14"/>
  <c r="J30" i="14"/>
  <c r="I30" i="14"/>
  <c r="H30" i="14"/>
  <c r="G30" i="14"/>
  <c r="F30" i="14"/>
  <c r="O23" i="13"/>
  <c r="M23" i="13"/>
  <c r="K23" i="13"/>
  <c r="I23" i="13"/>
  <c r="G23" i="13"/>
  <c r="E23" i="13"/>
  <c r="N22" i="13"/>
  <c r="J22" i="13"/>
  <c r="E22" i="13"/>
  <c r="L22" i="13" s="1"/>
  <c r="M24" i="11"/>
  <c r="L24" i="11"/>
  <c r="K24" i="11"/>
  <c r="J24" i="11"/>
  <c r="I24" i="11"/>
  <c r="H24" i="11"/>
  <c r="G24" i="11"/>
  <c r="F24" i="11"/>
  <c r="E24" i="11"/>
  <c r="M23" i="11"/>
  <c r="L23" i="11"/>
  <c r="H23" i="11"/>
  <c r="M22" i="11"/>
  <c r="L22" i="11"/>
  <c r="H22" i="11"/>
  <c r="P21" i="13"/>
  <c r="N21" i="13"/>
  <c r="L21" i="13"/>
  <c r="J21" i="13"/>
  <c r="H21" i="13"/>
  <c r="E20" i="13"/>
  <c r="E19" i="13"/>
  <c r="J19" i="13" s="1"/>
  <c r="E18" i="13"/>
  <c r="P18" i="13" s="1"/>
  <c r="E17" i="13"/>
  <c r="L17" i="13" s="1"/>
  <c r="P16" i="13"/>
  <c r="N16" i="13"/>
  <c r="L16" i="13"/>
  <c r="J16" i="13"/>
  <c r="H16" i="13"/>
  <c r="M21" i="11"/>
  <c r="L21" i="11"/>
  <c r="H21" i="11"/>
  <c r="M20" i="11"/>
  <c r="L20" i="11"/>
  <c r="H20" i="11"/>
  <c r="H22" i="10"/>
  <c r="G22" i="10"/>
  <c r="F22" i="10"/>
  <c r="E22" i="10"/>
  <c r="D22" i="10"/>
  <c r="I15" i="4"/>
  <c r="B14" i="2"/>
  <c r="P22" i="13" l="1"/>
  <c r="H22" i="13"/>
  <c r="F22" i="13" s="1"/>
  <c r="N20" i="13"/>
  <c r="P20" i="13"/>
  <c r="L19" i="13"/>
  <c r="F16" i="13"/>
  <c r="P19" i="13"/>
  <c r="H19" i="13"/>
  <c r="F21" i="13"/>
  <c r="H20" i="13"/>
  <c r="J20" i="13"/>
  <c r="H17" i="13"/>
  <c r="J17" i="13"/>
  <c r="P17" i="13"/>
  <c r="L20" i="13"/>
  <c r="H18" i="13"/>
  <c r="L18" i="13"/>
  <c r="J18" i="13"/>
  <c r="D13" i="5"/>
  <c r="J12" i="3"/>
  <c r="I15" i="2"/>
  <c r="I14" i="2"/>
  <c r="I13" i="2"/>
  <c r="I12" i="2"/>
  <c r="I11" i="2"/>
  <c r="F18" i="13" l="1"/>
  <c r="F19" i="13"/>
  <c r="F20" i="13"/>
  <c r="F17" i="13"/>
</calcChain>
</file>

<file path=xl/sharedStrings.xml><?xml version="1.0" encoding="utf-8"?>
<sst xmlns="http://schemas.openxmlformats.org/spreadsheetml/2006/main" count="533" uniqueCount="289">
  <si>
    <t>ア　林業後継者の育成</t>
    <rPh sb="2" eb="4">
      <t>リンギョウ</t>
    </rPh>
    <rPh sb="4" eb="7">
      <t>コウケイシャ</t>
    </rPh>
    <rPh sb="8" eb="10">
      <t>イクセイ</t>
    </rPh>
    <phoneticPr fontId="4"/>
  </si>
  <si>
    <t>(単位：人)</t>
    <rPh sb="1" eb="3">
      <t>タンイ</t>
    </rPh>
    <rPh sb="4" eb="5">
      <t>ニン</t>
    </rPh>
    <phoneticPr fontId="4"/>
  </si>
  <si>
    <t>区　分</t>
    <rPh sb="0" eb="1">
      <t>ク</t>
    </rPh>
    <rPh sb="2" eb="3">
      <t>ブン</t>
    </rPh>
    <phoneticPr fontId="4"/>
  </si>
  <si>
    <t>令和元年度</t>
    <rPh sb="0" eb="2">
      <t>レイワ</t>
    </rPh>
    <rPh sb="2" eb="3">
      <t>ガン</t>
    </rPh>
    <rPh sb="3" eb="4">
      <t>ネン</t>
    </rPh>
    <phoneticPr fontId="4"/>
  </si>
  <si>
    <t>令和2年度</t>
    <rPh sb="0" eb="2">
      <t>レイワ</t>
    </rPh>
    <rPh sb="3" eb="4">
      <t>ネン</t>
    </rPh>
    <phoneticPr fontId="4"/>
  </si>
  <si>
    <t>令和3年度</t>
    <rPh sb="0" eb="2">
      <t>レイワ</t>
    </rPh>
    <rPh sb="3" eb="4">
      <t>ネン</t>
    </rPh>
    <phoneticPr fontId="4"/>
  </si>
  <si>
    <t>令和4年度</t>
    <rPh sb="0" eb="2">
      <t>レイワ</t>
    </rPh>
    <rPh sb="3" eb="4">
      <t>ネン</t>
    </rPh>
    <phoneticPr fontId="4"/>
  </si>
  <si>
    <t>令和5年度</t>
    <rPh sb="0" eb="2">
      <t>レイワ</t>
    </rPh>
    <rPh sb="3" eb="4">
      <t>ネン</t>
    </rPh>
    <phoneticPr fontId="4"/>
  </si>
  <si>
    <t xml:space="preserve"> 累　計</t>
    <phoneticPr fontId="4"/>
  </si>
  <si>
    <t>林業教室</t>
    <rPh sb="0" eb="2">
      <t>リンギョウ</t>
    </rPh>
    <rPh sb="2" eb="4">
      <t>キョウシツ</t>
    </rPh>
    <phoneticPr fontId="4"/>
  </si>
  <si>
    <t xml:space="preserve">   -</t>
  </si>
  <si>
    <t>-</t>
    <phoneticPr fontId="4"/>
  </si>
  <si>
    <t>林業ゼミナール</t>
    <rPh sb="0" eb="2">
      <t>リンギョウ</t>
    </rPh>
    <phoneticPr fontId="4"/>
  </si>
  <si>
    <t>林業女性教室</t>
    <rPh sb="0" eb="2">
      <t>リンギョウ</t>
    </rPh>
    <rPh sb="2" eb="4">
      <t>ジョセイ</t>
    </rPh>
    <rPh sb="4" eb="6">
      <t>キョウシツ</t>
    </rPh>
    <phoneticPr fontId="4"/>
  </si>
  <si>
    <t>令和４年度</t>
    <rPh sb="0" eb="2">
      <t>レイワ</t>
    </rPh>
    <rPh sb="3" eb="5">
      <t>ネンド</t>
    </rPh>
    <phoneticPr fontId="4"/>
  </si>
  <si>
    <t>資料：林政課</t>
    <rPh sb="0" eb="2">
      <t>シリョウ</t>
    </rPh>
    <rPh sb="3" eb="6">
      <t>リンセイカ</t>
    </rPh>
    <phoneticPr fontId="4"/>
  </si>
  <si>
    <t>村上</t>
    <rPh sb="0" eb="2">
      <t>ムラカミ</t>
    </rPh>
    <phoneticPr fontId="4"/>
  </si>
  <si>
    <t>津川</t>
    <rPh sb="0" eb="2">
      <t>ツガワ</t>
    </rPh>
    <phoneticPr fontId="4"/>
  </si>
  <si>
    <t>新潟</t>
    <rPh sb="0" eb="2">
      <t>ニイガタ</t>
    </rPh>
    <phoneticPr fontId="4"/>
  </si>
  <si>
    <t>長岡</t>
    <rPh sb="0" eb="2">
      <t>ナガオカ</t>
    </rPh>
    <phoneticPr fontId="4"/>
  </si>
  <si>
    <t>南魚沼</t>
    <rPh sb="0" eb="3">
      <t>ミナミウオヌマ</t>
    </rPh>
    <phoneticPr fontId="4"/>
  </si>
  <si>
    <t>上越</t>
    <rPh sb="0" eb="2">
      <t>ジョウエツ</t>
    </rPh>
    <phoneticPr fontId="4"/>
  </si>
  <si>
    <t>糸魚川</t>
    <rPh sb="0" eb="3">
      <t>イトイガワ</t>
    </rPh>
    <phoneticPr fontId="4"/>
  </si>
  <si>
    <t>佐渡</t>
    <rPh sb="0" eb="2">
      <t>サド</t>
    </rPh>
    <phoneticPr fontId="4"/>
  </si>
  <si>
    <t>計</t>
    <rPh sb="0" eb="1">
      <t>ケイ</t>
    </rPh>
    <phoneticPr fontId="4"/>
  </si>
  <si>
    <t>林業士</t>
    <rPh sb="0" eb="2">
      <t>リンギョウ</t>
    </rPh>
    <rPh sb="2" eb="3">
      <t>シ</t>
    </rPh>
    <phoneticPr fontId="4"/>
  </si>
  <si>
    <t>指導林家</t>
    <rPh sb="0" eb="2">
      <t>シドウ</t>
    </rPh>
    <rPh sb="2" eb="4">
      <t>リンカ</t>
    </rPh>
    <phoneticPr fontId="4"/>
  </si>
  <si>
    <r>
      <t>令和</t>
    </r>
    <r>
      <rPr>
        <sz val="9"/>
        <color rgb="FFFF0000"/>
        <rFont val="游ゴシック"/>
        <family val="3"/>
        <charset val="128"/>
        <scheme val="minor"/>
      </rPr>
      <t>４</t>
    </r>
    <r>
      <rPr>
        <sz val="9"/>
        <rFont val="游ゴシック"/>
        <family val="3"/>
        <charset val="128"/>
        <scheme val="minor"/>
      </rPr>
      <t>年度</t>
    </r>
    <rPh sb="0" eb="2">
      <t>レイワ</t>
    </rPh>
    <rPh sb="3" eb="5">
      <t>ネンド</t>
    </rPh>
    <phoneticPr fontId="4"/>
  </si>
  <si>
    <t>ウ　林業研究グループの動向と現況</t>
    <rPh sb="2" eb="4">
      <t>リンギョウ</t>
    </rPh>
    <rPh sb="4" eb="6">
      <t>ケンキュウ</t>
    </rPh>
    <rPh sb="11" eb="13">
      <t>ドウコウ</t>
    </rPh>
    <rPh sb="14" eb="16">
      <t>ゲンキョウ</t>
    </rPh>
    <phoneticPr fontId="4"/>
  </si>
  <si>
    <t>年　度</t>
    <rPh sb="0" eb="1">
      <t>トシ</t>
    </rPh>
    <rPh sb="2" eb="3">
      <t>ド</t>
    </rPh>
    <phoneticPr fontId="4"/>
  </si>
  <si>
    <t>グループ数</t>
    <rPh sb="4" eb="5">
      <t>スウ</t>
    </rPh>
    <phoneticPr fontId="4"/>
  </si>
  <si>
    <t>会員数</t>
    <rPh sb="0" eb="3">
      <t>カイインスウ</t>
    </rPh>
    <phoneticPr fontId="4"/>
  </si>
  <si>
    <t>地域機関</t>
    <rPh sb="0" eb="2">
      <t>チイキ</t>
    </rPh>
    <rPh sb="2" eb="4">
      <t>キカン</t>
    </rPh>
    <phoneticPr fontId="4"/>
  </si>
  <si>
    <t>会員数</t>
    <rPh sb="0" eb="2">
      <t>カイイン</t>
    </rPh>
    <rPh sb="2" eb="3">
      <t>スウ</t>
    </rPh>
    <phoneticPr fontId="4"/>
  </si>
  <si>
    <t>村　上</t>
  </si>
  <si>
    <t>上　越</t>
  </si>
  <si>
    <t>令和元年度</t>
    <rPh sb="0" eb="2">
      <t>レイワ</t>
    </rPh>
    <rPh sb="2" eb="5">
      <t>ガンネンド</t>
    </rPh>
    <phoneticPr fontId="4"/>
  </si>
  <si>
    <t>津　川</t>
  </si>
  <si>
    <t>-</t>
  </si>
  <si>
    <t>糸魚川</t>
  </si>
  <si>
    <t>令和２年度</t>
    <rPh sb="0" eb="2">
      <t>レイワ</t>
    </rPh>
    <rPh sb="3" eb="5">
      <t>ネンド</t>
    </rPh>
    <phoneticPr fontId="4"/>
  </si>
  <si>
    <t>新　潟</t>
  </si>
  <si>
    <t>佐　渡</t>
  </si>
  <si>
    <t>令和３年度</t>
    <rPh sb="0" eb="2">
      <t>レイワ</t>
    </rPh>
    <rPh sb="3" eb="5">
      <t>ネンド</t>
    </rPh>
    <phoneticPr fontId="4"/>
  </si>
  <si>
    <t>長　岡</t>
  </si>
  <si>
    <t>林政課</t>
  </si>
  <si>
    <t>南魚沼</t>
  </si>
  <si>
    <t>計</t>
  </si>
  <si>
    <t>人　数</t>
    <rPh sb="0" eb="1">
      <t>ヒト</t>
    </rPh>
    <rPh sb="2" eb="3">
      <t>カズ</t>
    </rPh>
    <phoneticPr fontId="4"/>
  </si>
  <si>
    <t>　指導林家</t>
    <rPh sb="1" eb="3">
      <t>シドウ</t>
    </rPh>
    <rPh sb="3" eb="5">
      <t>リンカ</t>
    </rPh>
    <phoneticPr fontId="4"/>
  </si>
  <si>
    <t>　その他</t>
    <rPh sb="3" eb="4">
      <t>タ</t>
    </rPh>
    <phoneticPr fontId="4"/>
  </si>
  <si>
    <t>　林業士</t>
    <rPh sb="1" eb="3">
      <t>リンギョウ</t>
    </rPh>
    <rPh sb="3" eb="4">
      <t>シ</t>
    </rPh>
    <phoneticPr fontId="4"/>
  </si>
  <si>
    <t>　樹木医</t>
    <rPh sb="1" eb="3">
      <t>ジュモク</t>
    </rPh>
    <rPh sb="3" eb="4">
      <t>イ</t>
    </rPh>
    <phoneticPr fontId="4"/>
  </si>
  <si>
    <t>ア　林業労働力</t>
    <rPh sb="2" eb="4">
      <t>リンギョウ</t>
    </rPh>
    <rPh sb="4" eb="7">
      <t>ロウドウリョク</t>
    </rPh>
    <phoneticPr fontId="4"/>
  </si>
  <si>
    <t>林業就業者の推移</t>
    <rPh sb="0" eb="2">
      <t>リンギョウ</t>
    </rPh>
    <rPh sb="2" eb="5">
      <t>シュウギョウシャ</t>
    </rPh>
    <rPh sb="6" eb="8">
      <t>スイイ</t>
    </rPh>
    <phoneticPr fontId="4"/>
  </si>
  <si>
    <t>　              　　　年
　　区　分</t>
    <rPh sb="18" eb="19">
      <t>ネン</t>
    </rPh>
    <phoneticPr fontId="4"/>
  </si>
  <si>
    <t>S60年</t>
    <rPh sb="3" eb="4">
      <t>ネン</t>
    </rPh>
    <phoneticPr fontId="4"/>
  </si>
  <si>
    <t>H2年</t>
    <rPh sb="2" eb="3">
      <t>ネン</t>
    </rPh>
    <phoneticPr fontId="4"/>
  </si>
  <si>
    <t>H7年</t>
    <rPh sb="2" eb="3">
      <t>ネン</t>
    </rPh>
    <phoneticPr fontId="4"/>
  </si>
  <si>
    <t>H12年</t>
    <rPh sb="3" eb="4">
      <t>ネン</t>
    </rPh>
    <phoneticPr fontId="4"/>
  </si>
  <si>
    <t>H17年</t>
    <rPh sb="3" eb="4">
      <t>ネン</t>
    </rPh>
    <phoneticPr fontId="4"/>
  </si>
  <si>
    <t>H22年</t>
    <rPh sb="3" eb="4">
      <t>ネン</t>
    </rPh>
    <phoneticPr fontId="4"/>
  </si>
  <si>
    <t>H27年</t>
    <rPh sb="3" eb="4">
      <t>ネン</t>
    </rPh>
    <phoneticPr fontId="4"/>
  </si>
  <si>
    <t>R2年</t>
    <rPh sb="2" eb="3">
      <t>ネン</t>
    </rPh>
    <phoneticPr fontId="4"/>
  </si>
  <si>
    <t>　全　国</t>
    <rPh sb="1" eb="2">
      <t>ゼン</t>
    </rPh>
    <rPh sb="3" eb="4">
      <t>コク</t>
    </rPh>
    <phoneticPr fontId="4"/>
  </si>
  <si>
    <t>　新潟県</t>
    <rPh sb="1" eb="4">
      <t>ニイガタケン</t>
    </rPh>
    <phoneticPr fontId="4"/>
  </si>
  <si>
    <t xml:space="preserve">  山形県</t>
    <rPh sb="2" eb="4">
      <t>ヤマガタ</t>
    </rPh>
    <rPh sb="4" eb="5">
      <t>ケン</t>
    </rPh>
    <phoneticPr fontId="4"/>
  </si>
  <si>
    <t>　福島県</t>
    <rPh sb="1" eb="3">
      <t>フクシマ</t>
    </rPh>
    <rPh sb="3" eb="4">
      <t>ケン</t>
    </rPh>
    <phoneticPr fontId="4"/>
  </si>
  <si>
    <t>　群馬県</t>
    <rPh sb="1" eb="3">
      <t>グンマ</t>
    </rPh>
    <rPh sb="3" eb="4">
      <t>ケン</t>
    </rPh>
    <phoneticPr fontId="4"/>
  </si>
  <si>
    <t>　富山県</t>
    <rPh sb="1" eb="3">
      <t>トヤマ</t>
    </rPh>
    <rPh sb="3" eb="4">
      <t>ケン</t>
    </rPh>
    <phoneticPr fontId="4"/>
  </si>
  <si>
    <t>　長野県</t>
    <rPh sb="1" eb="3">
      <t>ナガノ</t>
    </rPh>
    <rPh sb="3" eb="4">
      <t>ケン</t>
    </rPh>
    <phoneticPr fontId="4"/>
  </si>
  <si>
    <t>資料：総務省「国勢調査」　※H22に集計方法を一部変更</t>
    <rPh sb="0" eb="2">
      <t>シリョウ</t>
    </rPh>
    <rPh sb="3" eb="6">
      <t>ソウムショウ</t>
    </rPh>
    <rPh sb="7" eb="9">
      <t>コクセイ</t>
    </rPh>
    <rPh sb="9" eb="11">
      <t>チョウサ</t>
    </rPh>
    <rPh sb="18" eb="20">
      <t>シュウケイ</t>
    </rPh>
    <rPh sb="20" eb="22">
      <t>ホウホウ</t>
    </rPh>
    <rPh sb="23" eb="25">
      <t>イチブ</t>
    </rPh>
    <rPh sb="25" eb="27">
      <t>ヘンコウ</t>
    </rPh>
    <phoneticPr fontId="4"/>
  </si>
  <si>
    <t>新潟県における林業就業者年齢別推移</t>
    <rPh sb="0" eb="3">
      <t>ニイガタケン</t>
    </rPh>
    <rPh sb="7" eb="12">
      <t>リンギョウシュウギョウシャ</t>
    </rPh>
    <rPh sb="12" eb="15">
      <t>ネンレイベツ</t>
    </rPh>
    <rPh sb="15" eb="17">
      <t>スイイ</t>
    </rPh>
    <phoneticPr fontId="4"/>
  </si>
  <si>
    <t>　                        　　　年
　　区　分</t>
    <rPh sb="28" eb="29">
      <t>ネン</t>
    </rPh>
    <phoneticPr fontId="4"/>
  </si>
  <si>
    <t>20歳未満</t>
    <rPh sb="2" eb="3">
      <t>サイ</t>
    </rPh>
    <rPh sb="3" eb="5">
      <t>ミマン</t>
    </rPh>
    <phoneticPr fontId="4"/>
  </si>
  <si>
    <t>人</t>
    <rPh sb="0" eb="1">
      <t>ニン</t>
    </rPh>
    <phoneticPr fontId="4"/>
  </si>
  <si>
    <t>％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</si>
  <si>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</si>
  <si>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</si>
  <si>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</si>
  <si>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</si>
  <si>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60歳以上</t>
    <rPh sb="2" eb="3">
      <t>サイ</t>
    </rPh>
    <rPh sb="3" eb="5">
      <t>イジョウ</t>
    </rPh>
    <phoneticPr fontId="4"/>
  </si>
  <si>
    <t>資料：総務省「国勢調査」　※H22に集計方法を一部変更</t>
    <rPh sb="0" eb="2">
      <t>シリョウ</t>
    </rPh>
    <rPh sb="3" eb="6">
      <t>ソウムショウ</t>
    </rPh>
    <rPh sb="7" eb="9">
      <t>コクセイ</t>
    </rPh>
    <rPh sb="9" eb="11">
      <t>チョウサ</t>
    </rPh>
    <phoneticPr fontId="4"/>
  </si>
  <si>
    <t>イ　労働環境</t>
    <rPh sb="2" eb="4">
      <t>ロウドウ</t>
    </rPh>
    <rPh sb="4" eb="6">
      <t>カンキョウ</t>
    </rPh>
    <phoneticPr fontId="4"/>
  </si>
  <si>
    <t>（ア）認定事業体の森林技術員数</t>
    <rPh sb="3" eb="8">
      <t>ニンテイジギョウタイ</t>
    </rPh>
    <rPh sb="9" eb="11">
      <t>シンリン</t>
    </rPh>
    <rPh sb="11" eb="14">
      <t>ギジュツイン</t>
    </rPh>
    <rPh sb="14" eb="15">
      <t>スウ</t>
    </rPh>
    <phoneticPr fontId="4"/>
  </si>
  <si>
    <t xml:space="preserve">
　      　　年度
 区分
　</t>
    <rPh sb="10" eb="11">
      <t>ネン</t>
    </rPh>
    <rPh sb="11" eb="12">
      <t>ド</t>
    </rPh>
    <rPh sb="14" eb="16">
      <t>クブン</t>
    </rPh>
    <phoneticPr fontId="4"/>
  </si>
  <si>
    <t>H24</t>
    <phoneticPr fontId="23"/>
  </si>
  <si>
    <t>H27</t>
    <phoneticPr fontId="23"/>
  </si>
  <si>
    <t>H28</t>
    <phoneticPr fontId="23"/>
  </si>
  <si>
    <t>H29</t>
    <phoneticPr fontId="23"/>
  </si>
  <si>
    <t>H30</t>
    <phoneticPr fontId="23"/>
  </si>
  <si>
    <t>R元</t>
    <rPh sb="1" eb="2">
      <t>モト</t>
    </rPh>
    <phoneticPr fontId="23"/>
  </si>
  <si>
    <t>R２</t>
    <phoneticPr fontId="23"/>
  </si>
  <si>
    <t>R３</t>
    <phoneticPr fontId="23"/>
  </si>
  <si>
    <t>R４</t>
  </si>
  <si>
    <t>R５</t>
    <phoneticPr fontId="23"/>
  </si>
  <si>
    <t>森林技術員数</t>
    <rPh sb="0" eb="2">
      <t>シンリン</t>
    </rPh>
    <rPh sb="2" eb="4">
      <t>ギジュツ</t>
    </rPh>
    <rPh sb="4" eb="5">
      <t>イン</t>
    </rPh>
    <rPh sb="5" eb="6">
      <t>スウ</t>
    </rPh>
    <phoneticPr fontId="23"/>
  </si>
  <si>
    <t>うち新規就業者数</t>
    <rPh sb="2" eb="4">
      <t>シンキ</t>
    </rPh>
    <rPh sb="4" eb="8">
      <t>シュウギョウシャスウ</t>
    </rPh>
    <phoneticPr fontId="23"/>
  </si>
  <si>
    <t>資料：林政課調査</t>
    <rPh sb="0" eb="2">
      <t>シリョウ</t>
    </rPh>
    <rPh sb="3" eb="5">
      <t>リンセイ</t>
    </rPh>
    <rPh sb="5" eb="6">
      <t>カ</t>
    </rPh>
    <rPh sb="6" eb="8">
      <t>チョウサ</t>
    </rPh>
    <phoneticPr fontId="4"/>
  </si>
  <si>
    <t>　 注：認定事業体…雇用管理の改善と事業の合理化に取り組む事業体（県認定）</t>
    <rPh sb="2" eb="3">
      <t>チュウ</t>
    </rPh>
    <rPh sb="4" eb="6">
      <t>ニンテイ</t>
    </rPh>
    <rPh sb="6" eb="9">
      <t>ジギョウタイ</t>
    </rPh>
    <rPh sb="10" eb="12">
      <t>コヨウ</t>
    </rPh>
    <rPh sb="12" eb="14">
      <t>カンリ</t>
    </rPh>
    <rPh sb="15" eb="17">
      <t>カイゼン</t>
    </rPh>
    <rPh sb="18" eb="20">
      <t>ジギョウ</t>
    </rPh>
    <rPh sb="21" eb="23">
      <t>ゴウリ</t>
    </rPh>
    <rPh sb="23" eb="24">
      <t>カ</t>
    </rPh>
    <rPh sb="25" eb="26">
      <t>ト</t>
    </rPh>
    <rPh sb="27" eb="28">
      <t>ク</t>
    </rPh>
    <rPh sb="29" eb="31">
      <t>ジギョウ</t>
    </rPh>
    <rPh sb="31" eb="32">
      <t>タイ</t>
    </rPh>
    <rPh sb="33" eb="34">
      <t>ケン</t>
    </rPh>
    <rPh sb="34" eb="36">
      <t>ニンテイ</t>
    </rPh>
    <phoneticPr fontId="23"/>
  </si>
  <si>
    <t>（イ）森林組合雇用労働者等</t>
    <rPh sb="3" eb="5">
      <t>シンリン</t>
    </rPh>
    <rPh sb="5" eb="7">
      <t>クミアイ</t>
    </rPh>
    <rPh sb="7" eb="9">
      <t>コヨウ</t>
    </rPh>
    <rPh sb="9" eb="12">
      <t>ロウドウシャ</t>
    </rPh>
    <rPh sb="12" eb="13">
      <t>トウ</t>
    </rPh>
    <phoneticPr fontId="4"/>
  </si>
  <si>
    <t>森林組合森林技術員等の推移</t>
    <rPh sb="0" eb="2">
      <t>シンリン</t>
    </rPh>
    <rPh sb="2" eb="4">
      <t>クミアイ</t>
    </rPh>
    <rPh sb="4" eb="6">
      <t>シンリン</t>
    </rPh>
    <rPh sb="6" eb="8">
      <t>ギジュツ</t>
    </rPh>
    <rPh sb="8" eb="9">
      <t>イン</t>
    </rPh>
    <rPh sb="9" eb="10">
      <t>トウ</t>
    </rPh>
    <rPh sb="11" eb="13">
      <t>スイイ</t>
    </rPh>
    <phoneticPr fontId="4"/>
  </si>
  <si>
    <t>H27</t>
  </si>
  <si>
    <t>H28</t>
  </si>
  <si>
    <t>H29</t>
  </si>
  <si>
    <t>H30</t>
  </si>
  <si>
    <t>R元</t>
    <rPh sb="1" eb="2">
      <t>モト</t>
    </rPh>
    <phoneticPr fontId="4"/>
  </si>
  <si>
    <t>R2</t>
  </si>
  <si>
    <t>R3</t>
  </si>
  <si>
    <t>R4</t>
  </si>
  <si>
    <t>R5</t>
    <phoneticPr fontId="4"/>
  </si>
  <si>
    <r>
      <t>新　潟　県　</t>
    </r>
    <r>
      <rPr>
        <sz val="10"/>
        <rFont val="ＭＳ Ｐゴシック"/>
        <family val="3"/>
        <charset val="128"/>
      </rPr>
      <t>（伐出、造林）</t>
    </r>
    <rPh sb="0" eb="1">
      <t>シン</t>
    </rPh>
    <rPh sb="2" eb="3">
      <t>カタ</t>
    </rPh>
    <rPh sb="4" eb="5">
      <t>ケン</t>
    </rPh>
    <rPh sb="7" eb="9">
      <t>バッシュツ</t>
    </rPh>
    <rPh sb="10" eb="12">
      <t>ゾウリン</t>
    </rPh>
    <phoneticPr fontId="4"/>
  </si>
  <si>
    <t>雇用労働者総数</t>
    <rPh sb="0" eb="2">
      <t>コヨウ</t>
    </rPh>
    <rPh sb="2" eb="5">
      <t>ロウドウシャ</t>
    </rPh>
    <rPh sb="5" eb="7">
      <t>ソウスウ</t>
    </rPh>
    <phoneticPr fontId="4"/>
  </si>
  <si>
    <t>資料：林野庁「森林組合一斉調査」</t>
    <rPh sb="0" eb="2">
      <t>シリョウ</t>
    </rPh>
    <rPh sb="3" eb="6">
      <t>リンヤチョウ</t>
    </rPh>
    <rPh sb="7" eb="9">
      <t>シンリン</t>
    </rPh>
    <rPh sb="9" eb="10">
      <t>グミ</t>
    </rPh>
    <rPh sb="10" eb="11">
      <t>ア</t>
    </rPh>
    <rPh sb="11" eb="13">
      <t>イッセイ</t>
    </rPh>
    <rPh sb="13" eb="15">
      <t>チョウサ</t>
    </rPh>
    <phoneticPr fontId="4"/>
  </si>
  <si>
    <t>森林組合森林技術員等の従事内容</t>
    <rPh sb="0" eb="2">
      <t>シンリン</t>
    </rPh>
    <rPh sb="2" eb="4">
      <t>クミアイ</t>
    </rPh>
    <rPh sb="4" eb="6">
      <t>シンリン</t>
    </rPh>
    <rPh sb="6" eb="9">
      <t>ギジュツイン</t>
    </rPh>
    <rPh sb="9" eb="10">
      <t>トウ</t>
    </rPh>
    <rPh sb="11" eb="13">
      <t>ジュウジ</t>
    </rPh>
    <rPh sb="13" eb="15">
      <t>ナイヨウ</t>
    </rPh>
    <phoneticPr fontId="4"/>
  </si>
  <si>
    <t>(単位：人、割合：％)</t>
    <rPh sb="1" eb="3">
      <t>タンイ</t>
    </rPh>
    <rPh sb="4" eb="5">
      <t>ニン</t>
    </rPh>
    <rPh sb="6" eb="8">
      <t>ワリアイ</t>
    </rPh>
    <phoneticPr fontId="4"/>
  </si>
  <si>
    <t>森林技術員</t>
    <rPh sb="0" eb="2">
      <t>シンリン</t>
    </rPh>
    <rPh sb="2" eb="5">
      <t>ギジュツイン</t>
    </rPh>
    <phoneticPr fontId="4"/>
  </si>
  <si>
    <t>従事内容</t>
    <rPh sb="0" eb="2">
      <t>ジュウジ</t>
    </rPh>
    <rPh sb="2" eb="4">
      <t>ナイヨウ</t>
    </rPh>
    <phoneticPr fontId="4"/>
  </si>
  <si>
    <t>組合雇用労働者数　②</t>
    <rPh sb="0" eb="2">
      <t>クミアイ</t>
    </rPh>
    <rPh sb="2" eb="4">
      <t>コヨウ</t>
    </rPh>
    <rPh sb="4" eb="7">
      <t>ロウドウシャ</t>
    </rPh>
    <rPh sb="7" eb="8">
      <t>スウ</t>
    </rPh>
    <phoneticPr fontId="4"/>
  </si>
  <si>
    <t>合　計</t>
    <rPh sb="0" eb="1">
      <t>ゴウ</t>
    </rPh>
    <rPh sb="2" eb="3">
      <t>ケイ</t>
    </rPh>
    <phoneticPr fontId="4"/>
  </si>
  <si>
    <t>設置組合数</t>
    <rPh sb="0" eb="2">
      <t>セッチ</t>
    </rPh>
    <rPh sb="2" eb="4">
      <t>クミアイ</t>
    </rPh>
    <rPh sb="4" eb="5">
      <t>スウ</t>
    </rPh>
    <phoneticPr fontId="4"/>
  </si>
  <si>
    <t>伐　出</t>
    <rPh sb="0" eb="1">
      <t>バツ</t>
    </rPh>
    <rPh sb="2" eb="3">
      <t>デ</t>
    </rPh>
    <phoneticPr fontId="4"/>
  </si>
  <si>
    <t>造　林</t>
    <rPh sb="0" eb="1">
      <t>ヅクリ</t>
    </rPh>
    <rPh sb="2" eb="3">
      <t>ハヤシ</t>
    </rPh>
    <phoneticPr fontId="4"/>
  </si>
  <si>
    <t>計　①</t>
    <rPh sb="0" eb="1">
      <t>ケイ</t>
    </rPh>
    <phoneticPr fontId="4"/>
  </si>
  <si>
    <t>（森林技術員を除く）</t>
    <rPh sb="1" eb="3">
      <t>シンリン</t>
    </rPh>
    <rPh sb="3" eb="6">
      <t>ギジュツイン</t>
    </rPh>
    <rPh sb="7" eb="8">
      <t>ノゾ</t>
    </rPh>
    <phoneticPr fontId="4"/>
  </si>
  <si>
    <t>① + ②</t>
    <phoneticPr fontId="4"/>
  </si>
  <si>
    <t>H25</t>
    <phoneticPr fontId="4"/>
  </si>
  <si>
    <t>資料：林野庁「森林組合一斉調査」</t>
    <rPh sb="0" eb="2">
      <t>シリョウ</t>
    </rPh>
    <rPh sb="3" eb="6">
      <t>リンヤチョウ</t>
    </rPh>
    <rPh sb="7" eb="9">
      <t>シンリン</t>
    </rPh>
    <rPh sb="9" eb="11">
      <t>クミアイ</t>
    </rPh>
    <rPh sb="11" eb="13">
      <t>イッセイ</t>
    </rPh>
    <rPh sb="13" eb="15">
      <t>チョウサ</t>
    </rPh>
    <phoneticPr fontId="4"/>
  </si>
  <si>
    <t>※人数には事務員を除く</t>
    <rPh sb="1" eb="3">
      <t>ニンズウ</t>
    </rPh>
    <rPh sb="5" eb="8">
      <t>ジムイン</t>
    </rPh>
    <rPh sb="9" eb="10">
      <t>ノゾ</t>
    </rPh>
    <phoneticPr fontId="4"/>
  </si>
  <si>
    <t>ア　森林組合</t>
    <rPh sb="2" eb="4">
      <t>シンリン</t>
    </rPh>
    <rPh sb="4" eb="6">
      <t>クミアイ</t>
    </rPh>
    <phoneticPr fontId="4"/>
  </si>
  <si>
    <t>（ア）組　織</t>
    <rPh sb="3" eb="4">
      <t>グミ</t>
    </rPh>
    <rPh sb="5" eb="6">
      <t>オリ</t>
    </rPh>
    <phoneticPr fontId="4"/>
  </si>
  <si>
    <t>森 林 組 合 の 組 織</t>
    <rPh sb="0" eb="1">
      <t>モリ</t>
    </rPh>
    <rPh sb="2" eb="3">
      <t>ハヤシ</t>
    </rPh>
    <rPh sb="4" eb="5">
      <t>クミ</t>
    </rPh>
    <rPh sb="6" eb="7">
      <t>ゴウ</t>
    </rPh>
    <rPh sb="10" eb="11">
      <t>クミ</t>
    </rPh>
    <rPh sb="12" eb="13">
      <t>オリ</t>
    </rPh>
    <phoneticPr fontId="4"/>
  </si>
  <si>
    <t>組　　　　　　合　　　　　　数</t>
    <rPh sb="0" eb="1">
      <t>クミ</t>
    </rPh>
    <rPh sb="7" eb="8">
      <t>ア</t>
    </rPh>
    <rPh sb="14" eb="15">
      <t>スウ</t>
    </rPh>
    <phoneticPr fontId="4"/>
  </si>
  <si>
    <t>森　林　面　積</t>
    <rPh sb="0" eb="1">
      <t>モリ</t>
    </rPh>
    <rPh sb="2" eb="3">
      <t>ハヤシ</t>
    </rPh>
    <rPh sb="4" eb="5">
      <t>オモテ</t>
    </rPh>
    <rPh sb="6" eb="7">
      <t>セキ</t>
    </rPh>
    <phoneticPr fontId="4"/>
  </si>
  <si>
    <t>組　合　員　数</t>
    <rPh sb="0" eb="1">
      <t>クミ</t>
    </rPh>
    <rPh sb="2" eb="3">
      <t>ゴウ</t>
    </rPh>
    <rPh sb="4" eb="5">
      <t>イン</t>
    </rPh>
    <rPh sb="6" eb="7">
      <t>スウ</t>
    </rPh>
    <phoneticPr fontId="4"/>
  </si>
  <si>
    <t>民有林</t>
    <rPh sb="0" eb="3">
      <t>ミンユウリン</t>
    </rPh>
    <phoneticPr fontId="4"/>
  </si>
  <si>
    <t>組合員</t>
    <rPh sb="0" eb="2">
      <t>クミアイ</t>
    </rPh>
    <rPh sb="2" eb="3">
      <t>イン</t>
    </rPh>
    <phoneticPr fontId="4"/>
  </si>
  <si>
    <t>面積的</t>
    <rPh sb="0" eb="3">
      <t>メンセキテキ</t>
    </rPh>
    <phoneticPr fontId="4"/>
  </si>
  <si>
    <t>１組合</t>
    <rPh sb="1" eb="3">
      <t>クミアイ</t>
    </rPh>
    <phoneticPr fontId="4"/>
  </si>
  <si>
    <t>森林所</t>
    <rPh sb="0" eb="2">
      <t>シンリン</t>
    </rPh>
    <rPh sb="2" eb="3">
      <t>ジョ</t>
    </rPh>
    <phoneticPr fontId="4"/>
  </si>
  <si>
    <t>人　　的</t>
    <rPh sb="0" eb="1">
      <t>ヒト</t>
    </rPh>
    <rPh sb="3" eb="4">
      <t>テキ</t>
    </rPh>
    <phoneticPr fontId="4"/>
  </si>
  <si>
    <t>面　　積</t>
    <phoneticPr fontId="4"/>
  </si>
  <si>
    <t>所有面積</t>
  </si>
  <si>
    <t>加入率</t>
  </si>
  <si>
    <t>平　均</t>
    <phoneticPr fontId="4"/>
  </si>
  <si>
    <t>有者数</t>
  </si>
  <si>
    <t>ha</t>
    <phoneticPr fontId="4"/>
  </si>
  <si>
    <t>%</t>
    <phoneticPr fontId="4"/>
  </si>
  <si>
    <t>R２</t>
  </si>
  <si>
    <t>R３</t>
  </si>
  <si>
    <t>R４</t>
    <phoneticPr fontId="4"/>
  </si>
  <si>
    <t>資料：林野庁「森林組合一斉調査」</t>
    <phoneticPr fontId="4"/>
  </si>
  <si>
    <r>
      <t>　  注：</t>
    </r>
    <r>
      <rPr>
        <sz val="9"/>
        <rFont val="ＭＳ Ｐゴシック"/>
        <family val="3"/>
        <charset val="128"/>
      </rPr>
      <t>森林所有者数は森林簿による。</t>
    </r>
    <rPh sb="3" eb="4">
      <t>チュウ</t>
    </rPh>
    <rPh sb="5" eb="7">
      <t>シンリン</t>
    </rPh>
    <rPh sb="7" eb="10">
      <t>ショユウシャ</t>
    </rPh>
    <rPh sb="10" eb="11">
      <t>スウ</t>
    </rPh>
    <rPh sb="12" eb="14">
      <t>シンリン</t>
    </rPh>
    <rPh sb="14" eb="15">
      <t>ボ</t>
    </rPh>
    <phoneticPr fontId="4"/>
  </si>
  <si>
    <t>（イ）規　模</t>
    <rPh sb="3" eb="4">
      <t>タダシ</t>
    </rPh>
    <rPh sb="5" eb="6">
      <t>モ</t>
    </rPh>
    <phoneticPr fontId="4"/>
  </si>
  <si>
    <t>出　資　金</t>
    <rPh sb="0" eb="1">
      <t>デ</t>
    </rPh>
    <rPh sb="2" eb="3">
      <t>シ</t>
    </rPh>
    <rPh sb="4" eb="5">
      <t>キン</t>
    </rPh>
    <phoneticPr fontId="4"/>
  </si>
  <si>
    <t>事  業  総  損  益</t>
    <rPh sb="0" eb="1">
      <t>コト</t>
    </rPh>
    <rPh sb="3" eb="4">
      <t>ギョウ</t>
    </rPh>
    <rPh sb="6" eb="7">
      <t>ソウ</t>
    </rPh>
    <rPh sb="9" eb="10">
      <t>ソン</t>
    </rPh>
    <rPh sb="12" eb="13">
      <t>エキ</t>
    </rPh>
    <phoneticPr fontId="4"/>
  </si>
  <si>
    <t>経　営</t>
    <rPh sb="0" eb="1">
      <t>ヘ</t>
    </rPh>
    <rPh sb="2" eb="3">
      <t>エイ</t>
    </rPh>
    <phoneticPr fontId="4"/>
  </si>
  <si>
    <t>組　合</t>
    <rPh sb="0" eb="1">
      <t>クミ</t>
    </rPh>
    <rPh sb="2" eb="3">
      <t>ゴウ</t>
    </rPh>
    <phoneticPr fontId="4"/>
  </si>
  <si>
    <t>常　勤</t>
    <rPh sb="0" eb="1">
      <t>ツネ</t>
    </rPh>
    <rPh sb="2" eb="3">
      <t>ツトム</t>
    </rPh>
    <phoneticPr fontId="4"/>
  </si>
  <si>
    <t>払込済</t>
    <rPh sb="0" eb="2">
      <t>ハライコミ</t>
    </rPh>
    <rPh sb="2" eb="3">
      <t>ズ</t>
    </rPh>
    <phoneticPr fontId="4"/>
  </si>
  <si>
    <t>組合員</t>
    <rPh sb="0" eb="3">
      <t>クミアイイン</t>
    </rPh>
    <phoneticPr fontId="4"/>
  </si>
  <si>
    <t>常 勤 役</t>
    <rPh sb="0" eb="1">
      <t>ツネ</t>
    </rPh>
    <rPh sb="2" eb="3">
      <t>ツトム</t>
    </rPh>
    <rPh sb="4" eb="5">
      <t>ヤク</t>
    </rPh>
    <phoneticPr fontId="4"/>
  </si>
  <si>
    <t>面　積</t>
    <phoneticPr fontId="4"/>
  </si>
  <si>
    <t>員　数</t>
    <phoneticPr fontId="4"/>
  </si>
  <si>
    <t>役　職</t>
    <rPh sb="0" eb="1">
      <t>ヤク</t>
    </rPh>
    <rPh sb="2" eb="3">
      <t>ショク</t>
    </rPh>
    <phoneticPr fontId="4"/>
  </si>
  <si>
    <t>出資金</t>
  </si>
  <si>
    <t>一　人</t>
    <rPh sb="2" eb="3">
      <t>ヒト</t>
    </rPh>
    <phoneticPr fontId="4"/>
  </si>
  <si>
    <t>資産総額</t>
    <rPh sb="0" eb="2">
      <t>シサン</t>
    </rPh>
    <rPh sb="2" eb="4">
      <t>ソウガク</t>
    </rPh>
    <phoneticPr fontId="4"/>
  </si>
  <si>
    <t>総 収 益</t>
    <rPh sb="0" eb="1">
      <t>ソウ</t>
    </rPh>
    <rPh sb="2" eb="3">
      <t>オサム</t>
    </rPh>
    <rPh sb="4" eb="5">
      <t>エキ</t>
    </rPh>
    <phoneticPr fontId="4"/>
  </si>
  <si>
    <t>総 費 用</t>
    <rPh sb="0" eb="1">
      <t>ソウ</t>
    </rPh>
    <rPh sb="2" eb="3">
      <t>ヒ</t>
    </rPh>
    <rPh sb="4" eb="5">
      <t>ヨウ</t>
    </rPh>
    <phoneticPr fontId="4"/>
  </si>
  <si>
    <t>職員一人</t>
  </si>
  <si>
    <t>員　数</t>
    <rPh sb="0" eb="1">
      <t>イン</t>
    </rPh>
    <rPh sb="2" eb="3">
      <t>スウ</t>
    </rPh>
    <phoneticPr fontId="4"/>
  </si>
  <si>
    <t>当り取扱高</t>
  </si>
  <si>
    <t>千円</t>
    <rPh sb="0" eb="2">
      <t>センエン</t>
    </rPh>
    <phoneticPr fontId="4"/>
  </si>
  <si>
    <t>円</t>
    <rPh sb="0" eb="1">
      <t>エン</t>
    </rPh>
    <phoneticPr fontId="4"/>
  </si>
  <si>
    <t>（ウ）事　業</t>
    <rPh sb="3" eb="4">
      <t>コト</t>
    </rPh>
    <rPh sb="5" eb="6">
      <t>ギョウ</t>
    </rPh>
    <phoneticPr fontId="4"/>
  </si>
  <si>
    <t xml:space="preserve">森 林 組 合 の 部 門 別 収 益 </t>
    <rPh sb="0" eb="1">
      <t>モリ</t>
    </rPh>
    <rPh sb="2" eb="3">
      <t>ハヤシ</t>
    </rPh>
    <rPh sb="4" eb="5">
      <t>クミ</t>
    </rPh>
    <rPh sb="6" eb="7">
      <t>ゴウ</t>
    </rPh>
    <rPh sb="10" eb="11">
      <t>ブ</t>
    </rPh>
    <rPh sb="12" eb="13">
      <t>モン</t>
    </rPh>
    <rPh sb="14" eb="15">
      <t>ベツ</t>
    </rPh>
    <rPh sb="16" eb="17">
      <t>オサム</t>
    </rPh>
    <rPh sb="18" eb="19">
      <t>エキ</t>
    </rPh>
    <phoneticPr fontId="4"/>
  </si>
  <si>
    <t>総　額</t>
    <rPh sb="0" eb="1">
      <t>フサ</t>
    </rPh>
    <rPh sb="2" eb="3">
      <t>ガク</t>
    </rPh>
    <phoneticPr fontId="4"/>
  </si>
  <si>
    <t>指　導</t>
    <rPh sb="0" eb="1">
      <t>ユビ</t>
    </rPh>
    <rPh sb="2" eb="3">
      <t>シルベ</t>
    </rPh>
    <phoneticPr fontId="4"/>
  </si>
  <si>
    <t>販　売</t>
    <rPh sb="0" eb="1">
      <t>ハン</t>
    </rPh>
    <rPh sb="2" eb="3">
      <t>バイ</t>
    </rPh>
    <phoneticPr fontId="4"/>
  </si>
  <si>
    <t>購　買</t>
    <rPh sb="0" eb="1">
      <t>コウ</t>
    </rPh>
    <rPh sb="2" eb="3">
      <t>バイ</t>
    </rPh>
    <phoneticPr fontId="4"/>
  </si>
  <si>
    <t>利　用</t>
    <rPh sb="0" eb="1">
      <t>リ</t>
    </rPh>
    <rPh sb="2" eb="3">
      <t>ヨウ</t>
    </rPh>
    <phoneticPr fontId="4"/>
  </si>
  <si>
    <t>金　融</t>
    <rPh sb="0" eb="1">
      <t>キン</t>
    </rPh>
    <rPh sb="2" eb="3">
      <t>トオル</t>
    </rPh>
    <phoneticPr fontId="4"/>
  </si>
  <si>
    <t>　年　度</t>
    <rPh sb="1" eb="2">
      <t>トシ</t>
    </rPh>
    <rPh sb="3" eb="4">
      <t>ド</t>
    </rPh>
    <phoneticPr fontId="4"/>
  </si>
  <si>
    <t>金　額</t>
    <rPh sb="0" eb="1">
      <t>キン</t>
    </rPh>
    <rPh sb="2" eb="3">
      <t>ガク</t>
    </rPh>
    <phoneticPr fontId="4"/>
  </si>
  <si>
    <t>森 林 組 合 の 主 要 事 業 取 扱 量</t>
    <rPh sb="0" eb="1">
      <t>モリ</t>
    </rPh>
    <rPh sb="2" eb="3">
      <t>ハヤシ</t>
    </rPh>
    <rPh sb="4" eb="5">
      <t>クミ</t>
    </rPh>
    <rPh sb="6" eb="7">
      <t>ゴウ</t>
    </rPh>
    <rPh sb="10" eb="11">
      <t>シュ</t>
    </rPh>
    <rPh sb="12" eb="13">
      <t>ヨウ</t>
    </rPh>
    <rPh sb="14" eb="15">
      <t>コト</t>
    </rPh>
    <rPh sb="16" eb="17">
      <t>ギョウ</t>
    </rPh>
    <rPh sb="18" eb="19">
      <t>トリ</t>
    </rPh>
    <rPh sb="20" eb="21">
      <t>アツカイ</t>
    </rPh>
    <rPh sb="22" eb="23">
      <t>リョウ</t>
    </rPh>
    <phoneticPr fontId="4"/>
  </si>
  <si>
    <t>（　　）は組合数</t>
    <rPh sb="5" eb="7">
      <t>クミアイ</t>
    </rPh>
    <rPh sb="7" eb="8">
      <t>スウ</t>
    </rPh>
    <phoneticPr fontId="28"/>
  </si>
  <si>
    <t>林　産</t>
    <rPh sb="0" eb="1">
      <t>ハヤシ</t>
    </rPh>
    <rPh sb="2" eb="3">
      <t>サン</t>
    </rPh>
    <phoneticPr fontId="4"/>
  </si>
  <si>
    <t>加工（木材・製材）</t>
    <rPh sb="0" eb="2">
      <t>カコウ</t>
    </rPh>
    <rPh sb="3" eb="5">
      <t>モクザイ</t>
    </rPh>
    <rPh sb="6" eb="8">
      <t>セイザイ</t>
    </rPh>
    <phoneticPr fontId="4"/>
  </si>
  <si>
    <t>立　木</t>
    <rPh sb="0" eb="1">
      <t>リツ</t>
    </rPh>
    <rPh sb="2" eb="3">
      <t>キ</t>
    </rPh>
    <phoneticPr fontId="4"/>
  </si>
  <si>
    <t>木　材</t>
    <rPh sb="0" eb="1">
      <t>キ</t>
    </rPh>
    <rPh sb="2" eb="3">
      <t>ザイ</t>
    </rPh>
    <phoneticPr fontId="4"/>
  </si>
  <si>
    <t>生産販売</t>
    <rPh sb="0" eb="2">
      <t>セイサン</t>
    </rPh>
    <rPh sb="2" eb="4">
      <t>ハンバイ</t>
    </rPh>
    <phoneticPr fontId="4"/>
  </si>
  <si>
    <t>受託販売</t>
    <rPh sb="0" eb="2">
      <t>ジュタク</t>
    </rPh>
    <rPh sb="2" eb="4">
      <t>ハンバイ</t>
    </rPh>
    <phoneticPr fontId="4"/>
  </si>
  <si>
    <t>加工販売</t>
    <rPh sb="0" eb="2">
      <t>カコウ</t>
    </rPh>
    <rPh sb="2" eb="4">
      <t>ハンバイ</t>
    </rPh>
    <phoneticPr fontId="4"/>
  </si>
  <si>
    <t>受託加工</t>
    <rPh sb="0" eb="2">
      <t>ジュタク</t>
    </rPh>
    <rPh sb="2" eb="4">
      <t>カコウ</t>
    </rPh>
    <phoneticPr fontId="4"/>
  </si>
  <si>
    <t>山行苗木</t>
    <rPh sb="0" eb="1">
      <t>ヤマ</t>
    </rPh>
    <rPh sb="1" eb="2">
      <t>オコナ</t>
    </rPh>
    <rPh sb="2" eb="4">
      <t>ナエギ</t>
    </rPh>
    <phoneticPr fontId="4"/>
  </si>
  <si>
    <t>肥　料</t>
    <rPh sb="0" eb="1">
      <t>コエ</t>
    </rPh>
    <rPh sb="2" eb="3">
      <t>リョウ</t>
    </rPh>
    <phoneticPr fontId="4"/>
  </si>
  <si>
    <t>新　植</t>
    <rPh sb="0" eb="1">
      <t>シン</t>
    </rPh>
    <rPh sb="2" eb="3">
      <t>ウ</t>
    </rPh>
    <phoneticPr fontId="4"/>
  </si>
  <si>
    <t>保　育</t>
    <rPh sb="0" eb="1">
      <t>タモツ</t>
    </rPh>
    <rPh sb="2" eb="3">
      <t>イク</t>
    </rPh>
    <phoneticPr fontId="4"/>
  </si>
  <si>
    <r>
      <t>m</t>
    </r>
    <r>
      <rPr>
        <vertAlign val="superscript"/>
        <sz val="9"/>
        <rFont val="ＭＳ Ｐゴシック"/>
        <family val="3"/>
        <charset val="128"/>
      </rPr>
      <t>3</t>
    </r>
    <phoneticPr fontId="4"/>
  </si>
  <si>
    <t>千本</t>
    <rPh sb="0" eb="1">
      <t>セン</t>
    </rPh>
    <rPh sb="1" eb="2">
      <t>ホン</t>
    </rPh>
    <phoneticPr fontId="4"/>
  </si>
  <si>
    <t>kg</t>
    <phoneticPr fontId="4"/>
  </si>
  <si>
    <t>（エ）損　益</t>
    <rPh sb="3" eb="4">
      <t>ソン</t>
    </rPh>
    <rPh sb="5" eb="6">
      <t>エキ</t>
    </rPh>
    <phoneticPr fontId="4"/>
  </si>
  <si>
    <t>森 林 組 合 の 損 益</t>
    <rPh sb="0" eb="1">
      <t>モリ</t>
    </rPh>
    <rPh sb="2" eb="3">
      <t>ハヤシ</t>
    </rPh>
    <rPh sb="4" eb="5">
      <t>クミ</t>
    </rPh>
    <rPh sb="6" eb="7">
      <t>ゴウ</t>
    </rPh>
    <rPh sb="10" eb="11">
      <t>ソン</t>
    </rPh>
    <rPh sb="12" eb="13">
      <t>エキ</t>
    </rPh>
    <phoneticPr fontId="4"/>
  </si>
  <si>
    <t>（単位：千円）</t>
    <rPh sb="1" eb="3">
      <t>タンイ</t>
    </rPh>
    <rPh sb="4" eb="6">
      <t>センエン</t>
    </rPh>
    <phoneticPr fontId="28"/>
  </si>
  <si>
    <t>組合数</t>
    <rPh sb="0" eb="2">
      <t>クミアイ</t>
    </rPh>
    <rPh sb="2" eb="3">
      <t>スウ</t>
    </rPh>
    <phoneticPr fontId="4"/>
  </si>
  <si>
    <t>事業総利益</t>
    <rPh sb="0" eb="2">
      <t>ジギョウ</t>
    </rPh>
    <rPh sb="2" eb="5">
      <t>ソウリエキ</t>
    </rPh>
    <phoneticPr fontId="4"/>
  </si>
  <si>
    <t>事業管理費</t>
    <rPh sb="0" eb="2">
      <t>ジギョウ</t>
    </rPh>
    <rPh sb="2" eb="5">
      <t>カンリヒ</t>
    </rPh>
    <phoneticPr fontId="4"/>
  </si>
  <si>
    <t>事業損益</t>
    <rPh sb="0" eb="2">
      <t>ジギョウ</t>
    </rPh>
    <rPh sb="2" eb="4">
      <t>ソンエキ</t>
    </rPh>
    <phoneticPr fontId="4"/>
  </si>
  <si>
    <t>事業外損益</t>
    <rPh sb="0" eb="2">
      <t>ジギョウ</t>
    </rPh>
    <rPh sb="2" eb="3">
      <t>ガイ</t>
    </rPh>
    <rPh sb="3" eb="5">
      <t>ソンエキ</t>
    </rPh>
    <phoneticPr fontId="4"/>
  </si>
  <si>
    <t>当期剰余金</t>
    <rPh sb="0" eb="2">
      <t>トウキ</t>
    </rPh>
    <rPh sb="2" eb="5">
      <t>ジョウヨキン</t>
    </rPh>
    <phoneticPr fontId="4"/>
  </si>
  <si>
    <t>当期欠損金</t>
    <rPh sb="0" eb="2">
      <t>トウキ</t>
    </rPh>
    <rPh sb="2" eb="5">
      <t>ケッソンキン</t>
    </rPh>
    <phoneticPr fontId="4"/>
  </si>
  <si>
    <t>計上組合数</t>
    <rPh sb="0" eb="2">
      <t>ケイジョウ</t>
    </rPh>
    <rPh sb="2" eb="4">
      <t>クミアイ</t>
    </rPh>
    <rPh sb="4" eb="5">
      <t>スウ</t>
    </rPh>
    <phoneticPr fontId="4"/>
  </si>
  <si>
    <t>イ　生産森林組合</t>
    <rPh sb="2" eb="4">
      <t>セイサン</t>
    </rPh>
    <rPh sb="4" eb="6">
      <t>シンリン</t>
    </rPh>
    <rPh sb="6" eb="8">
      <t>クミアイ</t>
    </rPh>
    <phoneticPr fontId="4"/>
  </si>
  <si>
    <t>生産森林組合の経営方法別森林面積・林種別森林面積及び主間伐実績</t>
    <rPh sb="0" eb="2">
      <t>セイサン</t>
    </rPh>
    <rPh sb="2" eb="4">
      <t>シンリン</t>
    </rPh>
    <rPh sb="4" eb="6">
      <t>クミアイ</t>
    </rPh>
    <rPh sb="7" eb="9">
      <t>ケイエイ</t>
    </rPh>
    <rPh sb="9" eb="11">
      <t>ホウホウ</t>
    </rPh>
    <rPh sb="11" eb="12">
      <t>ベツ</t>
    </rPh>
    <rPh sb="12" eb="14">
      <t>シンリン</t>
    </rPh>
    <rPh sb="14" eb="16">
      <t>メンセキ</t>
    </rPh>
    <rPh sb="17" eb="18">
      <t>リン</t>
    </rPh>
    <rPh sb="18" eb="19">
      <t>シュ</t>
    </rPh>
    <rPh sb="19" eb="20">
      <t>ベツ</t>
    </rPh>
    <rPh sb="20" eb="22">
      <t>シンリン</t>
    </rPh>
    <rPh sb="22" eb="24">
      <t>メンセキ</t>
    </rPh>
    <rPh sb="24" eb="25">
      <t>オヨ</t>
    </rPh>
    <rPh sb="26" eb="27">
      <t>シュ</t>
    </rPh>
    <rPh sb="27" eb="29">
      <t>カンバツ</t>
    </rPh>
    <rPh sb="29" eb="31">
      <t>ジッセキ</t>
    </rPh>
    <phoneticPr fontId="4"/>
  </si>
  <si>
    <t>〔経営方法別〕</t>
    <rPh sb="1" eb="3">
      <t>ケイエイ</t>
    </rPh>
    <rPh sb="3" eb="5">
      <t>ホウホウ</t>
    </rPh>
    <rPh sb="5" eb="6">
      <t>ベツ</t>
    </rPh>
    <phoneticPr fontId="4"/>
  </si>
  <si>
    <t>〔林種別〕</t>
    <rPh sb="1" eb="2">
      <t>リン</t>
    </rPh>
    <rPh sb="2" eb="4">
      <t>シュベツ</t>
    </rPh>
    <phoneticPr fontId="4"/>
  </si>
  <si>
    <t>〔主間伐実績〕</t>
    <rPh sb="1" eb="2">
      <t>オモ</t>
    </rPh>
    <rPh sb="2" eb="4">
      <t>カンバツ</t>
    </rPh>
    <rPh sb="4" eb="6">
      <t>ジッセキ</t>
    </rPh>
    <phoneticPr fontId="4"/>
  </si>
  <si>
    <t>組 合 数</t>
    <rPh sb="0" eb="1">
      <t>クミ</t>
    </rPh>
    <rPh sb="2" eb="3">
      <t>ゴウ</t>
    </rPh>
    <rPh sb="4" eb="5">
      <t>スウ</t>
    </rPh>
    <phoneticPr fontId="4"/>
  </si>
  <si>
    <t>面 積</t>
    <rPh sb="0" eb="1">
      <t>オモテ</t>
    </rPh>
    <rPh sb="2" eb="3">
      <t>セキ</t>
    </rPh>
    <phoneticPr fontId="4"/>
  </si>
  <si>
    <t>材積</t>
    <rPh sb="0" eb="2">
      <t>ザイセキ</t>
    </rPh>
    <phoneticPr fontId="4"/>
  </si>
  <si>
    <t xml:space="preserve"> （ ha ）</t>
  </si>
  <si>
    <r>
      <t xml:space="preserve"> （ ｍ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 xml:space="preserve"> ）</t>
    </r>
    <phoneticPr fontId="4"/>
  </si>
  <si>
    <t>所有林</t>
    <rPh sb="0" eb="3">
      <t>ショユウリン</t>
    </rPh>
    <phoneticPr fontId="4"/>
  </si>
  <si>
    <t>人工林</t>
    <rPh sb="0" eb="3">
      <t>ジンコウリン</t>
    </rPh>
    <phoneticPr fontId="4"/>
  </si>
  <si>
    <t>主　伐</t>
    <rPh sb="0" eb="1">
      <t>オモ</t>
    </rPh>
    <rPh sb="2" eb="3">
      <t>バツ</t>
    </rPh>
    <phoneticPr fontId="4"/>
  </si>
  <si>
    <t>分収林等</t>
    <rPh sb="0" eb="3">
      <t>ブンシュウリン</t>
    </rPh>
    <rPh sb="3" eb="4">
      <t>トウ</t>
    </rPh>
    <phoneticPr fontId="4"/>
  </si>
  <si>
    <t>天然林</t>
    <rPh sb="0" eb="3">
      <t>テンネンリン</t>
    </rPh>
    <phoneticPr fontId="4"/>
  </si>
  <si>
    <t>間　伐</t>
    <rPh sb="0" eb="1">
      <t>アイダ</t>
    </rPh>
    <rPh sb="2" eb="3">
      <t>バツ</t>
    </rPh>
    <phoneticPr fontId="4"/>
  </si>
  <si>
    <t>その他</t>
    <rPh sb="2" eb="3">
      <t>タ</t>
    </rPh>
    <phoneticPr fontId="4"/>
  </si>
  <si>
    <t xml:space="preserve">  </t>
  </si>
  <si>
    <t>生 産 森 林 組 合 の 販 売 実 績</t>
    <rPh sb="0" eb="1">
      <t>ショウ</t>
    </rPh>
    <rPh sb="2" eb="3">
      <t>サン</t>
    </rPh>
    <rPh sb="4" eb="5">
      <t>モリ</t>
    </rPh>
    <rPh sb="6" eb="7">
      <t>ハヤシ</t>
    </rPh>
    <rPh sb="8" eb="9">
      <t>クミ</t>
    </rPh>
    <rPh sb="10" eb="11">
      <t>ゴウ</t>
    </rPh>
    <rPh sb="14" eb="15">
      <t>ハン</t>
    </rPh>
    <rPh sb="16" eb="17">
      <t>バイ</t>
    </rPh>
    <rPh sb="18" eb="19">
      <t>ジツ</t>
    </rPh>
    <rPh sb="20" eb="21">
      <t>イサオ</t>
    </rPh>
    <phoneticPr fontId="4"/>
  </si>
  <si>
    <t>組　合　数</t>
    <rPh sb="0" eb="1">
      <t>クミ</t>
    </rPh>
    <rPh sb="2" eb="3">
      <t>ゴウ</t>
    </rPh>
    <rPh sb="4" eb="5">
      <t>スウ</t>
    </rPh>
    <phoneticPr fontId="4"/>
  </si>
  <si>
    <t>数　量</t>
    <rPh sb="0" eb="1">
      <t>スウ</t>
    </rPh>
    <rPh sb="2" eb="3">
      <t>リョウ</t>
    </rPh>
    <phoneticPr fontId="4"/>
  </si>
  <si>
    <t>販　売　高</t>
    <rPh sb="0" eb="1">
      <t>ハン</t>
    </rPh>
    <rPh sb="2" eb="3">
      <t>バイ</t>
    </rPh>
    <rPh sb="4" eb="5">
      <t>タカ</t>
    </rPh>
    <phoneticPr fontId="4"/>
  </si>
  <si>
    <t>品　目</t>
    <rPh sb="0" eb="1">
      <t>ヒン</t>
    </rPh>
    <rPh sb="2" eb="3">
      <t>メ</t>
    </rPh>
    <phoneticPr fontId="4"/>
  </si>
  <si>
    <r>
      <t xml:space="preserve"> (m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)</t>
    </r>
    <phoneticPr fontId="4"/>
  </si>
  <si>
    <t>（千円）</t>
    <rPh sb="1" eb="3">
      <t>センエン</t>
    </rPh>
    <phoneticPr fontId="4"/>
  </si>
  <si>
    <t>木　　　　　材</t>
    <rPh sb="0" eb="1">
      <t>キ</t>
    </rPh>
    <rPh sb="6" eb="7">
      <t>ザイ</t>
    </rPh>
    <phoneticPr fontId="4"/>
  </si>
  <si>
    <t>一般用材</t>
    <rPh sb="0" eb="2">
      <t>イッパン</t>
    </rPh>
    <rPh sb="2" eb="4">
      <t>ヨウザイ</t>
    </rPh>
    <phoneticPr fontId="4"/>
  </si>
  <si>
    <t>パルプ材</t>
    <rPh sb="3" eb="4">
      <t>ザイ</t>
    </rPh>
    <phoneticPr fontId="4"/>
  </si>
  <si>
    <t>きのこ類</t>
    <rPh sb="3" eb="4">
      <t>ルイ</t>
    </rPh>
    <phoneticPr fontId="4"/>
  </si>
  <si>
    <t>そ の 他</t>
    <rPh sb="4" eb="5">
      <t>タ</t>
    </rPh>
    <phoneticPr fontId="4"/>
  </si>
  <si>
    <t xml:space="preserve">       </t>
  </si>
  <si>
    <t xml:space="preserve">      </t>
  </si>
  <si>
    <t>林業労働災害発生状況</t>
    <rPh sb="0" eb="2">
      <t>リンギョウ</t>
    </rPh>
    <rPh sb="2" eb="4">
      <t>ロウドウ</t>
    </rPh>
    <rPh sb="4" eb="6">
      <t>サイガイ</t>
    </rPh>
    <rPh sb="6" eb="8">
      <t>ハッセイ</t>
    </rPh>
    <rPh sb="8" eb="10">
      <t>ジョウキョウ</t>
    </rPh>
    <phoneticPr fontId="4"/>
  </si>
  <si>
    <t xml:space="preserve">
　      　　区分
 年
　</t>
    <rPh sb="14" eb="15">
      <t>ネン</t>
    </rPh>
    <phoneticPr fontId="4"/>
  </si>
  <si>
    <t>林業
死傷者数</t>
    <rPh sb="0" eb="2">
      <t>リンギョウ</t>
    </rPh>
    <rPh sb="3" eb="5">
      <t>シショウ</t>
    </rPh>
    <rPh sb="5" eb="6">
      <t>シャ</t>
    </rPh>
    <rPh sb="6" eb="7">
      <t>スウ</t>
    </rPh>
    <phoneticPr fontId="4"/>
  </si>
  <si>
    <t>対前年比</t>
    <rPh sb="0" eb="1">
      <t>タイ</t>
    </rPh>
    <rPh sb="1" eb="4">
      <t>ゼンネンヒ</t>
    </rPh>
    <phoneticPr fontId="4"/>
  </si>
  <si>
    <t>全産業
死傷者数</t>
    <rPh sb="0" eb="1">
      <t>ゼン</t>
    </rPh>
    <rPh sb="1" eb="3">
      <t>サンギョウ</t>
    </rPh>
    <rPh sb="4" eb="7">
      <t>シショウシャ</t>
    </rPh>
    <rPh sb="7" eb="8">
      <t>スウ</t>
    </rPh>
    <phoneticPr fontId="4"/>
  </si>
  <si>
    <t>（うち死亡）</t>
    <rPh sb="3" eb="5">
      <t>シボウ</t>
    </rPh>
    <phoneticPr fontId="4"/>
  </si>
  <si>
    <t>（％）</t>
    <phoneticPr fontId="4"/>
  </si>
  <si>
    <t>H30</t>
    <phoneticPr fontId="4"/>
  </si>
  <si>
    <t>R２</t>
    <phoneticPr fontId="4"/>
  </si>
  <si>
    <t>R３</t>
    <phoneticPr fontId="4"/>
  </si>
  <si>
    <t>資料：新潟労働局「労働者死傷病報告」</t>
    <rPh sb="0" eb="2">
      <t>シリョウ</t>
    </rPh>
    <rPh sb="3" eb="5">
      <t>ニイガタ</t>
    </rPh>
    <rPh sb="5" eb="8">
      <t>ロウドウキョク</t>
    </rPh>
    <rPh sb="9" eb="12">
      <t>ロウドウシャ</t>
    </rPh>
    <rPh sb="12" eb="14">
      <t>シショウ</t>
    </rPh>
    <rPh sb="14" eb="15">
      <t>ビョウ</t>
    </rPh>
    <rPh sb="15" eb="17">
      <t>ホウコク</t>
    </rPh>
    <phoneticPr fontId="4"/>
  </si>
  <si>
    <t>第３　林業への新規就業・参入促進による担い手の確保・育成</t>
    <rPh sb="0" eb="1">
      <t>ダイ</t>
    </rPh>
    <phoneticPr fontId="4"/>
  </si>
  <si>
    <t>（２）　林業担い手の育成</t>
    <rPh sb="4" eb="6">
      <t>リンギョウ</t>
    </rPh>
    <rPh sb="6" eb="7">
      <t>ニナ</t>
    </rPh>
    <rPh sb="8" eb="9">
      <t>テ</t>
    </rPh>
    <rPh sb="10" eb="12">
      <t>イクセイ</t>
    </rPh>
    <phoneticPr fontId="4"/>
  </si>
  <si>
    <t>（３）　林業労働</t>
    <rPh sb="4" eb="6">
      <t>リンギョウ</t>
    </rPh>
    <rPh sb="6" eb="8">
      <t>ロウドウ</t>
    </rPh>
    <phoneticPr fontId="4"/>
  </si>
  <si>
    <t>（４）　林業関係団体</t>
    <rPh sb="4" eb="6">
      <t>リンギョウ</t>
    </rPh>
    <rPh sb="6" eb="8">
      <t>カンケイ</t>
    </rPh>
    <rPh sb="8" eb="10">
      <t>ダンタイ</t>
    </rPh>
    <phoneticPr fontId="4"/>
  </si>
  <si>
    <t xml:space="preserve"> 一 森 林 組 合 当 た り の 規 模 </t>
    <rPh sb="1" eb="2">
      <t>1</t>
    </rPh>
    <rPh sb="3" eb="4">
      <t>モリ</t>
    </rPh>
    <rPh sb="5" eb="6">
      <t>ハヤシ</t>
    </rPh>
    <rPh sb="7" eb="8">
      <t>クミ</t>
    </rPh>
    <rPh sb="9" eb="10">
      <t>ゴウ</t>
    </rPh>
    <rPh sb="11" eb="12">
      <t>ア</t>
    </rPh>
    <rPh sb="19" eb="20">
      <t>キ</t>
    </rPh>
    <rPh sb="21" eb="22">
      <t>ボ</t>
    </rPh>
    <phoneticPr fontId="4"/>
  </si>
  <si>
    <t>グリーンエキスパート
技術研修</t>
    <rPh sb="11" eb="13">
      <t>ギジュツ</t>
    </rPh>
    <rPh sb="13" eb="15">
      <t>ケンシュウ</t>
    </rPh>
    <phoneticPr fontId="4"/>
  </si>
  <si>
    <t>高性能林業機械研修</t>
    <rPh sb="0" eb="9">
      <t>コウセイノウリンギョウキカイケンシュウ</t>
    </rPh>
    <phoneticPr fontId="4"/>
  </si>
  <si>
    <r>
      <t>イ　林業士・指導林家の認定状況（令和</t>
    </r>
    <r>
      <rPr>
        <sz val="10"/>
        <color rgb="FFFF0000"/>
        <rFont val="游ゴシック"/>
        <family val="3"/>
        <charset val="128"/>
        <scheme val="minor"/>
      </rPr>
      <t>６</t>
    </r>
    <r>
      <rPr>
        <sz val="10"/>
        <color indexed="9"/>
        <rFont val="游ゴシック"/>
        <family val="3"/>
        <charset val="128"/>
        <scheme val="minor"/>
      </rPr>
      <t>年度末　地域機関別）</t>
    </r>
    <rPh sb="2" eb="4">
      <t>リンギョウ</t>
    </rPh>
    <rPh sb="4" eb="5">
      <t>シ</t>
    </rPh>
    <rPh sb="6" eb="8">
      <t>シドウ</t>
    </rPh>
    <rPh sb="8" eb="10">
      <t>リンカ</t>
    </rPh>
    <rPh sb="11" eb="13">
      <t>ニンテイ</t>
    </rPh>
    <rPh sb="13" eb="15">
      <t>ジョウキョウ</t>
    </rPh>
    <rPh sb="16" eb="18">
      <t>レイワ</t>
    </rPh>
    <rPh sb="19" eb="22">
      <t>ネンドマツ</t>
    </rPh>
    <rPh sb="20" eb="21">
      <t>ガンネン</t>
    </rPh>
    <rPh sb="21" eb="22">
      <t>マツ</t>
    </rPh>
    <rPh sb="23" eb="25">
      <t>チイキ</t>
    </rPh>
    <rPh sb="25" eb="27">
      <t>キカン</t>
    </rPh>
    <rPh sb="27" eb="28">
      <t>ベツ</t>
    </rPh>
    <phoneticPr fontId="4"/>
  </si>
  <si>
    <r>
      <t>令和</t>
    </r>
    <r>
      <rPr>
        <sz val="10"/>
        <color rgb="FFFF000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年度の現況</t>
    </r>
    <rPh sb="0" eb="2">
      <t>レイワ</t>
    </rPh>
    <rPh sb="3" eb="5">
      <t>ネンド</t>
    </rPh>
    <rPh sb="6" eb="8">
      <t>ゲンキョウ</t>
    </rPh>
    <phoneticPr fontId="4"/>
  </si>
  <si>
    <t>令和５年度</t>
    <rPh sb="0" eb="2">
      <t>レイワ</t>
    </rPh>
    <rPh sb="3" eb="5">
      <t>ネンド</t>
    </rPh>
    <phoneticPr fontId="4"/>
  </si>
  <si>
    <t>R６</t>
  </si>
  <si>
    <t>R６</t>
    <phoneticPr fontId="23"/>
  </si>
  <si>
    <t>年度</t>
    <rPh sb="0" eb="2">
      <t>ネンド</t>
    </rPh>
    <phoneticPr fontId="1"/>
  </si>
  <si>
    <t>区分</t>
    <rPh sb="0" eb="2">
      <t>クブン</t>
    </rPh>
    <phoneticPr fontId="1"/>
  </si>
  <si>
    <t>年　度</t>
    <rPh sb="0" eb="1">
      <t>ネン</t>
    </rPh>
    <rPh sb="2" eb="3">
      <t>ド</t>
    </rPh>
    <phoneticPr fontId="1"/>
  </si>
  <si>
    <t>区　分</t>
    <rPh sb="0" eb="1">
      <t>ク</t>
    </rPh>
    <rPh sb="2" eb="3">
      <t>ブン</t>
    </rPh>
    <phoneticPr fontId="1"/>
  </si>
  <si>
    <t>R６</t>
    <phoneticPr fontId="4"/>
  </si>
  <si>
    <t>R6</t>
    <phoneticPr fontId="4"/>
  </si>
  <si>
    <t>R6/R5比</t>
    <rPh sb="5" eb="6">
      <t>ヒ</t>
    </rPh>
    <phoneticPr fontId="4"/>
  </si>
  <si>
    <t>　  　　　区分　　　　　　　　　　　　　年度</t>
    <rPh sb="6" eb="8">
      <t>クブン</t>
    </rPh>
    <rPh sb="21" eb="23">
      <t>ネンド</t>
    </rPh>
    <phoneticPr fontId="4"/>
  </si>
  <si>
    <t>R５</t>
    <phoneticPr fontId="4"/>
  </si>
  <si>
    <t>　　　　　 区分　　　　　　　　　年度</t>
    <rPh sb="6" eb="8">
      <t>クブン</t>
    </rPh>
    <rPh sb="17" eb="19">
      <t>ネンド</t>
    </rPh>
    <phoneticPr fontId="4"/>
  </si>
  <si>
    <t>H30</t>
    <phoneticPr fontId="1"/>
  </si>
  <si>
    <t>R４</t>
    <phoneticPr fontId="1"/>
  </si>
  <si>
    <t>R５</t>
  </si>
  <si>
    <t xml:space="preserve">１　意欲ある林業の担い手の確保・育成 </t>
    <phoneticPr fontId="4"/>
  </si>
  <si>
    <t>R6/R5(%)</t>
    <phoneticPr fontId="4"/>
  </si>
  <si>
    <t>R6</t>
  </si>
  <si>
    <t>平成30年度
までの修了者</t>
    <rPh sb="0" eb="2">
      <t>ヘイセイ</t>
    </rPh>
    <rPh sb="4" eb="5">
      <t>ネン</t>
    </rPh>
    <rPh sb="5" eb="6">
      <t>ド</t>
    </rPh>
    <rPh sb="10" eb="13">
      <t>シュウリョウシャ</t>
    </rPh>
    <phoneticPr fontId="4"/>
  </si>
  <si>
    <t>令和6年度</t>
    <rPh sb="0" eb="2">
      <t>レイワ</t>
    </rPh>
    <rPh sb="3" eb="4">
      <t>ネン</t>
    </rPh>
    <phoneticPr fontId="4"/>
  </si>
  <si>
    <t>エ　林業普及指導協力員活用実績（令和６年度末）</t>
    <rPh sb="2" eb="4">
      <t>リンギョウ</t>
    </rPh>
    <rPh sb="4" eb="6">
      <t>フキュウ</t>
    </rPh>
    <rPh sb="6" eb="8">
      <t>シドウ</t>
    </rPh>
    <rPh sb="8" eb="11">
      <t>キョウリョクイン</t>
    </rPh>
    <rPh sb="11" eb="13">
      <t>カツヨウ</t>
    </rPh>
    <rPh sb="13" eb="15">
      <t>ジッセキ</t>
    </rPh>
    <rPh sb="16" eb="18">
      <t>レイワ</t>
    </rPh>
    <rPh sb="19" eb="22">
      <t>ネンドマツ</t>
    </rPh>
    <rPh sb="20" eb="21">
      <t>ガンネン</t>
    </rPh>
    <phoneticPr fontId="4"/>
  </si>
  <si>
    <t>※調査票提出組合117組合</t>
    <rPh sb="1" eb="4">
      <t>チョウサヒョウ</t>
    </rPh>
    <rPh sb="4" eb="6">
      <t>テイシュツ</t>
    </rPh>
    <rPh sb="6" eb="8">
      <t>クミアイ</t>
    </rPh>
    <rPh sb="11" eb="13">
      <t>クミアイ</t>
    </rPh>
    <phoneticPr fontId="4"/>
  </si>
  <si>
    <t>（５）　労働安全衛生管理</t>
    <rPh sb="4" eb="12">
      <t>ロウドウアンゼンエイセイカンリ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</si>
</sst>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"/>
    <numFmt numFmtId="178" formatCode="0;[Red]0"/>
    <numFmt numFmtId="179" formatCode="0_);[Red]\(0\)"/>
    <numFmt numFmtId="180" formatCode="#,##0.0"/>
    <numFmt numFmtId="181" formatCode="\(#,##0\)_ ;[Red]\-#,##0\ "/>
    <numFmt numFmtId="182" formatCode="#,##0;&quot;▲ &quot;#,##0"/>
    <numFmt numFmtId="183" formatCode="0.0_);[Red]\(0.0\)"/>
    <numFmt numFmtId="184" formatCode="#,##0.0;&quot;▲ &quot;#,##0.0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 tint="0.249977111117893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sz val="10"/>
      <color indexed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7" tint="-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B050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b/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indexed="63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9"/>
      <color theme="1" tint="0.3499862666707357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 tint="0.249977111117893"/>
      <name val="游ゴシック"/>
      <family val="3"/>
      <charset val="128"/>
      <scheme val="minor"/>
    </font>
    <font>
      <b/>
      <sz val="12"/>
      <color theme="1" tint="0.249977111117893"/>
      <name val="游ゴシック"/>
      <family val="3"/>
      <charset val="128"/>
      <scheme val="minor"/>
    </font>
    <font>
      <b/>
      <u/>
      <sz val="12"/>
      <color theme="10"/>
      <name val="ＭＳ Ｐゴシック"/>
      <family val="3"/>
      <charset val="128"/>
    </font>
    <font>
      <sz val="11"/>
      <color indexed="9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theme="1"/>
      </diagonal>
    </border>
    <border diagonalDown="1">
      <left/>
      <right/>
      <top/>
      <bottom/>
      <diagonal style="thin">
        <color theme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theme="1"/>
      </diagonal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38" fontId="3" fillId="3" borderId="0" xfId="1" applyFont="1" applyFill="1">
      <alignment vertical="center"/>
    </xf>
    <xf numFmtId="0" fontId="9" fillId="3" borderId="0" xfId="4" applyFont="1" applyFill="1">
      <alignment vertical="center"/>
    </xf>
    <xf numFmtId="0" fontId="10" fillId="5" borderId="0" xfId="4" applyFont="1" applyFill="1">
      <alignment vertical="center"/>
    </xf>
    <xf numFmtId="0" fontId="9" fillId="5" borderId="0" xfId="4" applyFont="1" applyFill="1">
      <alignment vertical="center"/>
    </xf>
    <xf numFmtId="0" fontId="11" fillId="0" borderId="0" xfId="5" applyFont="1">
      <alignment vertical="center"/>
    </xf>
    <xf numFmtId="0" fontId="7" fillId="6" borderId="2" xfId="3" applyFont="1" applyFill="1" applyBorder="1" applyAlignment="1">
      <alignment horizontal="left" vertical="center"/>
    </xf>
    <xf numFmtId="0" fontId="7" fillId="6" borderId="3" xfId="3" applyFont="1" applyFill="1" applyBorder="1" applyAlignment="1">
      <alignment horizontal="left" vertical="center"/>
    </xf>
    <xf numFmtId="0" fontId="9" fillId="0" borderId="0" xfId="4" applyFont="1">
      <alignment vertical="center"/>
    </xf>
    <xf numFmtId="0" fontId="7" fillId="0" borderId="0" xfId="3" applyFont="1" applyAlignment="1">
      <alignment horizontal="left" vertical="center"/>
    </xf>
    <xf numFmtId="0" fontId="12" fillId="0" borderId="0" xfId="5" applyFont="1">
      <alignment vertical="center"/>
    </xf>
    <xf numFmtId="0" fontId="13" fillId="0" borderId="0" xfId="5" applyFont="1" applyAlignment="1">
      <alignment horizontal="right" vertical="center"/>
    </xf>
    <xf numFmtId="38" fontId="9" fillId="0" borderId="4" xfId="1" applyFont="1" applyFill="1" applyBorder="1" applyAlignment="1">
      <alignment horizontal="centerContinuous"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6" fillId="0" borderId="0" xfId="5" applyFont="1" applyAlignment="1">
      <alignment horizontal="right" vertical="center"/>
    </xf>
    <xf numFmtId="0" fontId="15" fillId="0" borderId="0" xfId="5" applyFont="1" applyAlignment="1">
      <alignment horizontal="right" vertical="center"/>
    </xf>
    <xf numFmtId="3" fontId="11" fillId="0" borderId="0" xfId="5" applyNumberFormat="1" applyFont="1">
      <alignment vertical="center"/>
    </xf>
    <xf numFmtId="0" fontId="7" fillId="6" borderId="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38" fontId="12" fillId="0" borderId="0" xfId="5" applyNumberFormat="1" applyFont="1">
      <alignment vertical="center"/>
    </xf>
    <xf numFmtId="0" fontId="17" fillId="0" borderId="0" xfId="5" applyFont="1">
      <alignment vertical="center"/>
    </xf>
    <xf numFmtId="0" fontId="17" fillId="0" borderId="0" xfId="5" applyFont="1" applyAlignment="1">
      <alignment horizontal="left" vertical="center"/>
    </xf>
    <xf numFmtId="0" fontId="17" fillId="0" borderId="0" xfId="5" applyFont="1" applyAlignment="1">
      <alignment horizontal="right" vertical="center"/>
    </xf>
    <xf numFmtId="0" fontId="19" fillId="0" borderId="0" xfId="5" applyFont="1" applyAlignment="1">
      <alignment horizontal="right" vertical="center"/>
    </xf>
    <xf numFmtId="38" fontId="9" fillId="0" borderId="6" xfId="1" applyFont="1" applyFill="1" applyBorder="1" applyAlignment="1">
      <alignment horizontal="center" vertical="center"/>
    </xf>
    <xf numFmtId="0" fontId="13" fillId="0" borderId="0" xfId="5" applyFont="1">
      <alignment vertical="center"/>
    </xf>
    <xf numFmtId="38" fontId="9" fillId="0" borderId="10" xfId="1" applyFont="1" applyFill="1" applyBorder="1" applyAlignment="1">
      <alignment horizontal="center" vertical="center"/>
    </xf>
    <xf numFmtId="0" fontId="13" fillId="0" borderId="4" xfId="5" applyFont="1" applyBorder="1">
      <alignment vertical="center"/>
    </xf>
    <xf numFmtId="0" fontId="9" fillId="0" borderId="4" xfId="5" applyFont="1" applyBorder="1" applyAlignment="1">
      <alignment horizontal="center" vertical="center"/>
    </xf>
    <xf numFmtId="38" fontId="9" fillId="0" borderId="4" xfId="1" quotePrefix="1" applyFont="1" applyFill="1" applyBorder="1" applyAlignment="1">
      <alignment horizontal="center" vertical="center"/>
    </xf>
    <xf numFmtId="0" fontId="9" fillId="0" borderId="0" xfId="5" applyFont="1">
      <alignment vertical="center"/>
    </xf>
    <xf numFmtId="176" fontId="9" fillId="0" borderId="6" xfId="1" applyNumberFormat="1" applyFont="1" applyFill="1" applyBorder="1" applyAlignment="1">
      <alignment horizontal="left" vertical="center"/>
    </xf>
    <xf numFmtId="176" fontId="9" fillId="0" borderId="6" xfId="1" applyNumberFormat="1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horizontal="left" vertical="center"/>
    </xf>
    <xf numFmtId="176" fontId="9" fillId="0" borderId="10" xfId="1" applyNumberFormat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horizontal="left" vertical="center"/>
    </xf>
    <xf numFmtId="176" fontId="9" fillId="0" borderId="4" xfId="1" applyNumberFormat="1" applyFont="1" applyFill="1" applyBorder="1" applyAlignment="1">
      <alignment horizontal="center" vertical="center"/>
    </xf>
    <xf numFmtId="0" fontId="13" fillId="0" borderId="0" xfId="5" applyFont="1" applyAlignment="1">
      <alignment horizontal="left" vertical="center"/>
    </xf>
    <xf numFmtId="0" fontId="21" fillId="0" borderId="0" xfId="5" applyFont="1">
      <alignment vertical="center"/>
    </xf>
    <xf numFmtId="38" fontId="22" fillId="0" borderId="4" xfId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0" fontId="9" fillId="0" borderId="0" xfId="3" applyFont="1" applyAlignment="1">
      <alignment horizontal="left" vertical="center"/>
    </xf>
    <xf numFmtId="0" fontId="9" fillId="0" borderId="4" xfId="6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right" vertical="center"/>
    </xf>
    <xf numFmtId="3" fontId="9" fillId="0" borderId="0" xfId="5" applyNumberFormat="1" applyFont="1">
      <alignment vertical="center"/>
    </xf>
    <xf numFmtId="0" fontId="7" fillId="6" borderId="18" xfId="3" applyFont="1" applyFill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38" fontId="9" fillId="0" borderId="6" xfId="1" applyFont="1" applyFill="1" applyBorder="1" applyAlignment="1">
      <alignment horizontal="right" vertical="center"/>
    </xf>
    <xf numFmtId="176" fontId="9" fillId="0" borderId="17" xfId="1" applyNumberFormat="1" applyFont="1" applyFill="1" applyBorder="1" applyAlignment="1">
      <alignment horizontal="centerContinuous" vertical="center"/>
    </xf>
    <xf numFmtId="176" fontId="9" fillId="0" borderId="20" xfId="1" applyNumberFormat="1" applyFont="1" applyFill="1" applyBorder="1" applyAlignment="1">
      <alignment horizontal="centerContinuous" vertical="center"/>
    </xf>
    <xf numFmtId="38" fontId="9" fillId="0" borderId="21" xfId="6" applyNumberFormat="1" applyFont="1" applyFill="1" applyBorder="1" applyAlignment="1">
      <alignment horizontal="right" vertical="center"/>
    </xf>
    <xf numFmtId="38" fontId="9" fillId="0" borderId="21" xfId="1" applyFont="1" applyFill="1" applyBorder="1" applyAlignment="1">
      <alignment horizontal="right" vertical="center"/>
    </xf>
    <xf numFmtId="0" fontId="18" fillId="0" borderId="0" xfId="5" applyFont="1">
      <alignment vertical="center"/>
    </xf>
    <xf numFmtId="38" fontId="13" fillId="0" borderId="6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center" vertical="center"/>
    </xf>
    <xf numFmtId="38" fontId="13" fillId="0" borderId="4" xfId="1" applyFont="1" applyFill="1" applyBorder="1" applyAlignment="1">
      <alignment horizontal="center" vertical="center"/>
    </xf>
    <xf numFmtId="38" fontId="9" fillId="0" borderId="4" xfId="6" applyNumberFormat="1" applyFont="1" applyFill="1" applyBorder="1" applyAlignment="1">
      <alignment horizontal="right" vertical="center"/>
    </xf>
    <xf numFmtId="38" fontId="9" fillId="0" borderId="4" xfId="6" applyNumberFormat="1" applyFont="1" applyFill="1" applyBorder="1" applyAlignment="1">
      <alignment horizontal="center" vertical="center"/>
    </xf>
    <xf numFmtId="38" fontId="18" fillId="0" borderId="0" xfId="5" applyNumberFormat="1" applyFont="1">
      <alignment vertical="center"/>
    </xf>
    <xf numFmtId="0" fontId="9" fillId="0" borderId="0" xfId="3" applyFont="1" applyAlignment="1">
      <alignment horizontal="centerContinuous" vertical="center"/>
    </xf>
    <xf numFmtId="38" fontId="13" fillId="3" borderId="6" xfId="1" applyFont="1" applyFill="1" applyBorder="1" applyAlignment="1">
      <alignment horizontal="center" vertical="center" wrapText="1"/>
    </xf>
    <xf numFmtId="38" fontId="13" fillId="3" borderId="16" xfId="1" applyFont="1" applyFill="1" applyBorder="1" applyAlignment="1">
      <alignment horizontal="centerContinuous" vertical="center"/>
    </xf>
    <xf numFmtId="38" fontId="13" fillId="3" borderId="23" xfId="1" applyFont="1" applyFill="1" applyBorder="1" applyAlignment="1">
      <alignment horizontal="centerContinuous" vertical="center"/>
    </xf>
    <xf numFmtId="38" fontId="13" fillId="3" borderId="19" xfId="1" applyFont="1" applyFill="1" applyBorder="1" applyAlignment="1">
      <alignment horizontal="centerContinuous" vertical="center"/>
    </xf>
    <xf numFmtId="38" fontId="13" fillId="3" borderId="11" xfId="1" applyFont="1" applyFill="1" applyBorder="1" applyAlignment="1">
      <alignment horizontal="center" vertical="center" wrapText="1"/>
    </xf>
    <xf numFmtId="38" fontId="13" fillId="3" borderId="17" xfId="1" applyFont="1" applyFill="1" applyBorder="1" applyAlignment="1">
      <alignment horizontal="centerContinuous" vertical="center" wrapText="1"/>
    </xf>
    <xf numFmtId="38" fontId="13" fillId="3" borderId="27" xfId="1" applyFont="1" applyFill="1" applyBorder="1" applyAlignment="1">
      <alignment horizontal="centerContinuous" vertical="center"/>
    </xf>
    <xf numFmtId="38" fontId="13" fillId="3" borderId="28" xfId="1" applyFont="1" applyFill="1" applyBorder="1" applyAlignment="1">
      <alignment horizontal="centerContinuous" vertical="center"/>
    </xf>
    <xf numFmtId="38" fontId="13" fillId="3" borderId="0" xfId="1" applyFont="1" applyFill="1" applyBorder="1" applyAlignment="1">
      <alignment horizontal="center" vertical="center" wrapText="1"/>
    </xf>
    <xf numFmtId="38" fontId="13" fillId="3" borderId="6" xfId="1" applyFont="1" applyFill="1" applyBorder="1" applyAlignment="1">
      <alignment horizontal="center" vertical="center"/>
    </xf>
    <xf numFmtId="38" fontId="13" fillId="3" borderId="0" xfId="1" applyFont="1" applyFill="1" applyBorder="1" applyAlignment="1">
      <alignment horizontal="center" vertical="center"/>
    </xf>
    <xf numFmtId="38" fontId="13" fillId="3" borderId="11" xfId="1" applyFont="1" applyFill="1" applyBorder="1" applyAlignment="1">
      <alignment horizontal="center" vertical="center"/>
    </xf>
    <xf numFmtId="38" fontId="13" fillId="3" borderId="0" xfId="1" applyFont="1" applyFill="1" applyBorder="1" applyAlignment="1">
      <alignment horizontal="right" vertical="center" wrapText="1"/>
    </xf>
    <xf numFmtId="38" fontId="13" fillId="3" borderId="10" xfId="1" applyFont="1" applyFill="1" applyBorder="1" applyAlignment="1">
      <alignment horizontal="right" vertical="center" wrapText="1"/>
    </xf>
    <xf numFmtId="38" fontId="13" fillId="3" borderId="0" xfId="1" applyFont="1" applyFill="1" applyBorder="1" applyAlignment="1">
      <alignment horizontal="right" vertical="center"/>
    </xf>
    <xf numFmtId="38" fontId="13" fillId="3" borderId="10" xfId="1" applyFont="1" applyFill="1" applyBorder="1" applyAlignment="1">
      <alignment horizontal="right" vertical="center"/>
    </xf>
    <xf numFmtId="38" fontId="13" fillId="3" borderId="4" xfId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vertical="center"/>
    </xf>
    <xf numFmtId="0" fontId="9" fillId="3" borderId="4" xfId="6" applyNumberFormat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78" fontId="9" fillId="0" borderId="4" xfId="6" applyNumberFormat="1" applyFont="1" applyFill="1" applyBorder="1" applyAlignment="1">
      <alignment horizontal="right" vertical="center"/>
    </xf>
    <xf numFmtId="3" fontId="13" fillId="0" borderId="0" xfId="5" applyNumberFormat="1" applyFont="1">
      <alignment vertical="center"/>
    </xf>
    <xf numFmtId="3" fontId="12" fillId="0" borderId="0" xfId="5" applyNumberFormat="1" applyFont="1">
      <alignment vertical="center"/>
    </xf>
    <xf numFmtId="0" fontId="13" fillId="0" borderId="0" xfId="5" applyFont="1" applyAlignment="1">
      <alignment horizontal="left" vertical="top"/>
    </xf>
    <xf numFmtId="38" fontId="13" fillId="3" borderId="7" xfId="1" applyFont="1" applyFill="1" applyBorder="1" applyAlignment="1">
      <alignment horizontal="centerContinuous" vertical="center"/>
    </xf>
    <xf numFmtId="38" fontId="13" fillId="3" borderId="9" xfId="1" applyFont="1" applyFill="1" applyBorder="1" applyAlignment="1">
      <alignment horizontal="centerContinuous" vertical="center"/>
    </xf>
    <xf numFmtId="38" fontId="9" fillId="3" borderId="4" xfId="1" applyFont="1" applyFill="1" applyBorder="1" applyAlignment="1">
      <alignment horizontal="right" vertical="center"/>
    </xf>
    <xf numFmtId="176" fontId="9" fillId="3" borderId="4" xfId="1" applyNumberFormat="1" applyFont="1" applyFill="1" applyBorder="1" applyAlignment="1">
      <alignment horizontal="right" vertical="center"/>
    </xf>
    <xf numFmtId="38" fontId="13" fillId="3" borderId="12" xfId="1" applyFont="1" applyFill="1" applyBorder="1" applyAlignment="1">
      <alignment horizontal="centerContinuous" vertical="center"/>
    </xf>
    <xf numFmtId="38" fontId="13" fillId="3" borderId="23" xfId="1" applyFont="1" applyFill="1" applyBorder="1" applyAlignment="1">
      <alignment horizontal="center" vertical="center" wrapText="1"/>
    </xf>
    <xf numFmtId="176" fontId="13" fillId="3" borderId="30" xfId="1" applyNumberFormat="1" applyFont="1" applyFill="1" applyBorder="1" applyAlignment="1">
      <alignment horizontal="left" vertical="center"/>
    </xf>
    <xf numFmtId="38" fontId="13" fillId="3" borderId="25" xfId="1" applyFont="1" applyFill="1" applyBorder="1" applyAlignment="1">
      <alignment horizontal="left" vertical="center"/>
    </xf>
    <xf numFmtId="38" fontId="13" fillId="3" borderId="0" xfId="1" applyFont="1" applyFill="1" applyBorder="1" applyAlignment="1">
      <alignment horizontal="centerContinuous" vertical="center" wrapText="1"/>
    </xf>
    <xf numFmtId="38" fontId="13" fillId="3" borderId="31" xfId="1" applyFont="1" applyFill="1" applyBorder="1" applyAlignment="1">
      <alignment horizontal="centerContinuous" vertical="center" wrapText="1"/>
    </xf>
    <xf numFmtId="38" fontId="13" fillId="3" borderId="25" xfId="1" applyFont="1" applyFill="1" applyBorder="1" applyAlignment="1">
      <alignment horizontal="centerContinuous" vertical="center"/>
    </xf>
    <xf numFmtId="38" fontId="13" fillId="3" borderId="31" xfId="1" applyFont="1" applyFill="1" applyBorder="1" applyAlignment="1">
      <alignment horizontal="centerContinuous" vertical="center"/>
    </xf>
    <xf numFmtId="176" fontId="13" fillId="3" borderId="17" xfId="1" applyNumberFormat="1" applyFont="1" applyFill="1" applyBorder="1" applyAlignment="1">
      <alignment horizontal="centerContinuous" vertical="center"/>
    </xf>
    <xf numFmtId="176" fontId="13" fillId="3" borderId="27" xfId="1" applyNumberFormat="1" applyFont="1" applyFill="1" applyBorder="1" applyAlignment="1">
      <alignment horizontal="centerContinuous" vertical="center"/>
    </xf>
    <xf numFmtId="38" fontId="13" fillId="3" borderId="27" xfId="1" applyFont="1" applyFill="1" applyBorder="1" applyAlignment="1">
      <alignment horizontal="left" vertical="center"/>
    </xf>
    <xf numFmtId="38" fontId="13" fillId="3" borderId="15" xfId="1" applyFont="1" applyFill="1" applyBorder="1" applyAlignment="1">
      <alignment horizontal="centerContinuous" vertical="center"/>
    </xf>
    <xf numFmtId="38" fontId="26" fillId="3" borderId="10" xfId="1" applyFont="1" applyFill="1" applyBorder="1" applyAlignment="1">
      <alignment horizontal="right" vertical="center" wrapText="1"/>
    </xf>
    <xf numFmtId="179" fontId="9" fillId="0" borderId="4" xfId="6" applyNumberFormat="1" applyFont="1" applyFill="1" applyBorder="1" applyAlignment="1">
      <alignment horizontal="right" vertical="center" wrapText="1"/>
    </xf>
    <xf numFmtId="1" fontId="9" fillId="0" borderId="4" xfId="6" applyNumberFormat="1" applyFont="1" applyFill="1" applyBorder="1" applyAlignment="1">
      <alignment horizontal="right" vertical="center"/>
    </xf>
    <xf numFmtId="1" fontId="9" fillId="0" borderId="4" xfId="6" applyNumberFormat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right" vertical="center"/>
    </xf>
    <xf numFmtId="180" fontId="12" fillId="0" borderId="0" xfId="5" applyNumberFormat="1" applyFont="1">
      <alignment vertical="center"/>
    </xf>
    <xf numFmtId="0" fontId="27" fillId="0" borderId="0" xfId="3" applyFont="1" applyAlignment="1">
      <alignment horizontal="centerContinuous" vertical="center"/>
    </xf>
    <xf numFmtId="38" fontId="13" fillId="3" borderId="32" xfId="1" applyFont="1" applyFill="1" applyBorder="1" applyAlignment="1">
      <alignment horizontal="centerContinuous" vertical="center"/>
    </xf>
    <xf numFmtId="38" fontId="13" fillId="3" borderId="33" xfId="1" applyFont="1" applyFill="1" applyBorder="1" applyAlignment="1">
      <alignment horizontal="left" vertical="center"/>
    </xf>
    <xf numFmtId="38" fontId="13" fillId="3" borderId="33" xfId="1" applyFont="1" applyFill="1" applyBorder="1" applyAlignment="1">
      <alignment horizontal="centerContinuous" vertical="center"/>
    </xf>
    <xf numFmtId="38" fontId="13" fillId="3" borderId="34" xfId="1" applyFont="1" applyFill="1" applyBorder="1" applyAlignment="1">
      <alignment horizontal="centerContinuous" vertical="center"/>
    </xf>
    <xf numFmtId="38" fontId="13" fillId="3" borderId="17" xfId="1" applyFont="1" applyFill="1" applyBorder="1" applyAlignment="1">
      <alignment horizontal="right" vertical="center" wrapText="1"/>
    </xf>
    <xf numFmtId="38" fontId="9" fillId="3" borderId="16" xfId="1" applyFont="1" applyFill="1" applyBorder="1" applyAlignment="1">
      <alignment horizontal="right" vertical="center"/>
    </xf>
    <xf numFmtId="181" fontId="9" fillId="3" borderId="6" xfId="1" applyNumberFormat="1" applyFont="1" applyFill="1" applyBorder="1" applyAlignment="1">
      <alignment horizontal="right" vertical="center"/>
    </xf>
    <xf numFmtId="38" fontId="9" fillId="3" borderId="17" xfId="1" applyFont="1" applyFill="1" applyBorder="1" applyAlignment="1">
      <alignment horizontal="right" vertical="center"/>
    </xf>
    <xf numFmtId="38" fontId="9" fillId="3" borderId="10" xfId="1" applyFont="1" applyFill="1" applyBorder="1" applyAlignment="1">
      <alignment horizontal="right" vertical="center"/>
    </xf>
    <xf numFmtId="38" fontId="9" fillId="3" borderId="7" xfId="1" applyFont="1" applyFill="1" applyBorder="1" applyAlignment="1">
      <alignment horizontal="right" vertical="center"/>
    </xf>
    <xf numFmtId="38" fontId="13" fillId="3" borderId="0" xfId="1" applyFont="1" applyFill="1" applyBorder="1" applyAlignment="1">
      <alignment horizontal="centerContinuous" vertical="center"/>
    </xf>
    <xf numFmtId="38" fontId="13" fillId="3" borderId="29" xfId="1" applyFont="1" applyFill="1" applyBorder="1" applyAlignment="1">
      <alignment horizontal="centerContinuous" vertical="center"/>
    </xf>
    <xf numFmtId="38" fontId="13" fillId="3" borderId="10" xfId="1" applyFont="1" applyFill="1" applyBorder="1" applyAlignment="1">
      <alignment horizontal="center" vertical="center"/>
    </xf>
    <xf numFmtId="182" fontId="9" fillId="3" borderId="4" xfId="1" applyNumberFormat="1" applyFont="1" applyFill="1" applyBorder="1" applyAlignment="1">
      <alignment horizontal="right" vertical="center"/>
    </xf>
    <xf numFmtId="176" fontId="9" fillId="3" borderId="6" xfId="1" applyNumberFormat="1" applyFont="1" applyFill="1" applyBorder="1" applyAlignment="1">
      <alignment horizontal="centerContinuous" vertical="center"/>
    </xf>
    <xf numFmtId="38" fontId="9" fillId="3" borderId="6" xfId="1" applyFont="1" applyFill="1" applyBorder="1" applyAlignment="1">
      <alignment horizontal="center" vertical="center"/>
    </xf>
    <xf numFmtId="38" fontId="9" fillId="3" borderId="35" xfId="1" applyFont="1" applyFill="1" applyBorder="1" applyAlignment="1">
      <alignment horizontal="right" vertical="center"/>
    </xf>
    <xf numFmtId="176" fontId="9" fillId="3" borderId="10" xfId="1" applyNumberFormat="1" applyFont="1" applyFill="1" applyBorder="1" applyAlignment="1">
      <alignment horizontal="centerContinuous" vertical="center"/>
    </xf>
    <xf numFmtId="38" fontId="9" fillId="3" borderId="10" xfId="1" applyFont="1" applyFill="1" applyBorder="1" applyAlignment="1">
      <alignment horizontal="center" vertical="center"/>
    </xf>
    <xf numFmtId="38" fontId="9" fillId="3" borderId="36" xfId="1" applyFont="1" applyFill="1" applyBorder="1" applyAlignment="1">
      <alignment horizontal="right" vertical="center"/>
    </xf>
    <xf numFmtId="176" fontId="9" fillId="3" borderId="4" xfId="1" applyNumberFormat="1" applyFont="1" applyFill="1" applyBorder="1" applyAlignment="1">
      <alignment horizontal="centerContinuous" vertical="center"/>
    </xf>
    <xf numFmtId="176" fontId="9" fillId="0" borderId="0" xfId="1" applyNumberFormat="1" applyFont="1" applyFill="1" applyBorder="1" applyAlignment="1">
      <alignment horizontal="centerContinuous" vertical="center"/>
    </xf>
    <xf numFmtId="38" fontId="9" fillId="0" borderId="0" xfId="1" applyFont="1" applyFill="1" applyBorder="1" applyAlignment="1">
      <alignment horizontal="right" vertical="center"/>
    </xf>
    <xf numFmtId="38" fontId="9" fillId="3" borderId="37" xfId="1" applyFont="1" applyFill="1" applyBorder="1" applyAlignment="1">
      <alignment horizontal="right" vertical="center"/>
    </xf>
    <xf numFmtId="0" fontId="31" fillId="0" borderId="0" xfId="5" applyFont="1" applyAlignment="1">
      <alignment horizontal="right" vertical="center"/>
    </xf>
    <xf numFmtId="38" fontId="24" fillId="3" borderId="12" xfId="1" applyFont="1" applyFill="1" applyBorder="1" applyAlignment="1">
      <alignment horizontal="centerContinuous" vertical="center"/>
    </xf>
    <xf numFmtId="38" fontId="24" fillId="3" borderId="23" xfId="1" applyFont="1" applyFill="1" applyBorder="1" applyAlignment="1">
      <alignment horizontal="centerContinuous" vertical="center"/>
    </xf>
    <xf numFmtId="38" fontId="24" fillId="3" borderId="23" xfId="1" applyFont="1" applyFill="1" applyBorder="1" applyAlignment="1">
      <alignment horizontal="center" vertical="center" wrapText="1"/>
    </xf>
    <xf numFmtId="38" fontId="24" fillId="3" borderId="19" xfId="1" applyFont="1" applyFill="1" applyBorder="1" applyAlignment="1">
      <alignment horizontal="centerContinuous" vertical="center"/>
    </xf>
    <xf numFmtId="38" fontId="24" fillId="3" borderId="6" xfId="1" applyFont="1" applyFill="1" applyBorder="1" applyAlignment="1">
      <alignment horizontal="center" vertical="center" wrapText="1"/>
    </xf>
    <xf numFmtId="176" fontId="24" fillId="3" borderId="30" xfId="1" applyNumberFormat="1" applyFont="1" applyFill="1" applyBorder="1" applyAlignment="1">
      <alignment horizontal="left" vertical="center"/>
    </xf>
    <xf numFmtId="38" fontId="24" fillId="3" borderId="25" xfId="1" applyFont="1" applyFill="1" applyBorder="1" applyAlignment="1">
      <alignment horizontal="left" vertical="center"/>
    </xf>
    <xf numFmtId="38" fontId="24" fillId="3" borderId="0" xfId="1" applyFont="1" applyFill="1" applyBorder="1" applyAlignment="1">
      <alignment horizontal="centerContinuous" vertical="center" wrapText="1"/>
    </xf>
    <xf numFmtId="38" fontId="24" fillId="3" borderId="31" xfId="1" applyFont="1" applyFill="1" applyBorder="1" applyAlignment="1">
      <alignment horizontal="centerContinuous" vertical="center" wrapText="1"/>
    </xf>
    <xf numFmtId="38" fontId="24" fillId="3" borderId="11" xfId="1" applyFont="1" applyFill="1" applyBorder="1" applyAlignment="1">
      <alignment horizontal="center" vertical="center"/>
    </xf>
    <xf numFmtId="38" fontId="24" fillId="3" borderId="25" xfId="1" applyFont="1" applyFill="1" applyBorder="1" applyAlignment="1">
      <alignment horizontal="centerContinuous" vertical="center"/>
    </xf>
    <xf numFmtId="38" fontId="24" fillId="3" borderId="31" xfId="1" applyFont="1" applyFill="1" applyBorder="1" applyAlignment="1">
      <alignment horizontal="centerContinuous" vertical="center"/>
    </xf>
    <xf numFmtId="176" fontId="24" fillId="3" borderId="17" xfId="1" applyNumberFormat="1" applyFont="1" applyFill="1" applyBorder="1" applyAlignment="1">
      <alignment horizontal="centerContinuous" vertical="center"/>
    </xf>
    <xf numFmtId="176" fontId="24" fillId="3" borderId="27" xfId="1" applyNumberFormat="1" applyFont="1" applyFill="1" applyBorder="1" applyAlignment="1">
      <alignment horizontal="centerContinuous" vertical="center"/>
    </xf>
    <xf numFmtId="38" fontId="24" fillId="3" borderId="27" xfId="1" applyFont="1" applyFill="1" applyBorder="1" applyAlignment="1">
      <alignment horizontal="left" vertical="center"/>
    </xf>
    <xf numFmtId="38" fontId="24" fillId="3" borderId="15" xfId="1" applyFont="1" applyFill="1" applyBorder="1" applyAlignment="1">
      <alignment horizontal="centerContinuous" vertical="center"/>
    </xf>
    <xf numFmtId="38" fontId="24" fillId="3" borderId="10" xfId="1" applyFont="1" applyFill="1" applyBorder="1" applyAlignment="1">
      <alignment horizontal="center" vertical="center"/>
    </xf>
    <xf numFmtId="176" fontId="24" fillId="3" borderId="7" xfId="1" applyNumberFormat="1" applyFont="1" applyFill="1" applyBorder="1" applyAlignment="1">
      <alignment horizontal="centerContinuous" vertical="center"/>
    </xf>
    <xf numFmtId="176" fontId="24" fillId="3" borderId="8" xfId="1" applyNumberFormat="1" applyFont="1" applyFill="1" applyBorder="1" applyAlignment="1">
      <alignment horizontal="centerContinuous" vertical="center"/>
    </xf>
    <xf numFmtId="176" fontId="24" fillId="3" borderId="38" xfId="1" applyNumberFormat="1" applyFont="1" applyFill="1" applyBorder="1" applyAlignment="1">
      <alignment horizontal="centerContinuous" vertical="center"/>
    </xf>
    <xf numFmtId="176" fontId="24" fillId="3" borderId="9" xfId="1" applyNumberFormat="1" applyFont="1" applyFill="1" applyBorder="1" applyAlignment="1">
      <alignment horizontal="centerContinuous" vertical="center"/>
    </xf>
    <xf numFmtId="38" fontId="24" fillId="3" borderId="4" xfId="1" applyFont="1" applyFill="1" applyBorder="1" applyAlignment="1">
      <alignment horizontal="center" vertical="center"/>
    </xf>
    <xf numFmtId="176" fontId="24" fillId="3" borderId="39" xfId="1" applyNumberFormat="1" applyFont="1" applyFill="1" applyBorder="1" applyAlignment="1">
      <alignment horizontal="centerContinuous" vertical="center"/>
    </xf>
    <xf numFmtId="38" fontId="24" fillId="3" borderId="37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horizontal="center" vertical="center"/>
    </xf>
    <xf numFmtId="176" fontId="9" fillId="0" borderId="19" xfId="1" applyNumberFormat="1" applyFont="1" applyFill="1" applyBorder="1" applyAlignment="1">
      <alignment horizontal="center" vertical="center"/>
    </xf>
    <xf numFmtId="38" fontId="17" fillId="0" borderId="4" xfId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left" vertical="center" wrapText="1"/>
    </xf>
    <xf numFmtId="38" fontId="17" fillId="0" borderId="4" xfId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vertical="center" wrapText="1"/>
    </xf>
    <xf numFmtId="176" fontId="9" fillId="0" borderId="17" xfId="1" applyNumberFormat="1" applyFont="1" applyFill="1" applyBorder="1" applyAlignment="1">
      <alignment horizontal="center" vertical="center"/>
    </xf>
    <xf numFmtId="176" fontId="9" fillId="0" borderId="15" xfId="1" applyNumberFormat="1" applyFont="1" applyFill="1" applyBorder="1" applyAlignment="1">
      <alignment vertical="center"/>
    </xf>
    <xf numFmtId="176" fontId="9" fillId="0" borderId="19" xfId="1" applyNumberFormat="1" applyFont="1" applyFill="1" applyBorder="1" applyAlignment="1">
      <alignment vertical="center"/>
    </xf>
    <xf numFmtId="176" fontId="9" fillId="0" borderId="17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center" vertical="center"/>
    </xf>
    <xf numFmtId="176" fontId="9" fillId="0" borderId="9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176" fontId="9" fillId="0" borderId="12" xfId="1" applyNumberFormat="1" applyFont="1" applyFill="1" applyBorder="1" applyAlignment="1">
      <alignment horizontal="left" vertical="center" wrapText="1"/>
    </xf>
    <xf numFmtId="176" fontId="9" fillId="0" borderId="13" xfId="1" applyNumberFormat="1" applyFont="1" applyFill="1" applyBorder="1" applyAlignment="1">
      <alignment horizontal="left" vertical="center"/>
    </xf>
    <xf numFmtId="176" fontId="9" fillId="0" borderId="14" xfId="1" applyNumberFormat="1" applyFont="1" applyFill="1" applyBorder="1" applyAlignment="1">
      <alignment horizontal="left" vertical="center"/>
    </xf>
    <xf numFmtId="176" fontId="9" fillId="0" borderId="15" xfId="1" applyNumberFormat="1" applyFont="1" applyFill="1" applyBorder="1" applyAlignment="1">
      <alignment horizontal="left" vertical="center"/>
    </xf>
    <xf numFmtId="38" fontId="13" fillId="0" borderId="16" xfId="1" applyFont="1" applyFill="1" applyBorder="1" applyAlignment="1">
      <alignment horizontal="center" vertical="center" wrapText="1"/>
    </xf>
    <xf numFmtId="38" fontId="13" fillId="0" borderId="10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 wrapText="1" shrinkToFit="1"/>
    </xf>
    <xf numFmtId="38" fontId="13" fillId="0" borderId="10" xfId="1" applyFont="1" applyFill="1" applyBorder="1" applyAlignment="1">
      <alignment horizontal="center" vertical="center" shrinkToFit="1"/>
    </xf>
    <xf numFmtId="38" fontId="9" fillId="0" borderId="6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 wrapText="1"/>
    </xf>
    <xf numFmtId="38" fontId="9" fillId="0" borderId="10" xfId="1" applyFont="1" applyFill="1" applyBorder="1" applyAlignment="1">
      <alignment horizontal="center" vertical="center" wrapText="1"/>
    </xf>
    <xf numFmtId="38" fontId="14" fillId="0" borderId="7" xfId="1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176" fontId="22" fillId="0" borderId="7" xfId="1" applyNumberFormat="1" applyFont="1" applyFill="1" applyBorder="1" applyAlignment="1">
      <alignment horizontal="center" vertical="center"/>
    </xf>
    <xf numFmtId="176" fontId="22" fillId="0" borderId="9" xfId="1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center" vertical="center" wrapText="1"/>
    </xf>
    <xf numFmtId="38" fontId="9" fillId="0" borderId="17" xfId="1" applyFont="1" applyFill="1" applyBorder="1" applyAlignment="1">
      <alignment horizontal="center" vertical="center" wrapText="1"/>
    </xf>
    <xf numFmtId="176" fontId="9" fillId="0" borderId="7" xfId="1" applyNumberFormat="1" applyFont="1" applyFill="1" applyBorder="1" applyAlignment="1">
      <alignment vertical="center" shrinkToFit="1"/>
    </xf>
    <xf numFmtId="176" fontId="9" fillId="0" borderId="9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horizontal="center" vertical="center" wrapText="1" shrinkToFit="1"/>
    </xf>
    <xf numFmtId="38" fontId="9" fillId="0" borderId="10" xfId="1" applyFont="1" applyFill="1" applyBorder="1" applyAlignment="1">
      <alignment horizontal="center" vertical="center" wrapText="1" shrinkToFit="1"/>
    </xf>
    <xf numFmtId="38" fontId="24" fillId="0" borderId="6" xfId="1" applyFont="1" applyFill="1" applyBorder="1" applyAlignment="1">
      <alignment horizontal="center" vertical="center" wrapText="1"/>
    </xf>
    <xf numFmtId="38" fontId="24" fillId="0" borderId="10" xfId="1" applyFont="1" applyFill="1" applyBorder="1" applyAlignment="1">
      <alignment horizontal="center" vertical="center" wrapText="1"/>
    </xf>
    <xf numFmtId="176" fontId="9" fillId="0" borderId="16" xfId="1" applyNumberFormat="1" applyFont="1" applyFill="1" applyBorder="1" applyAlignment="1">
      <alignment horizontal="center" vertical="center"/>
    </xf>
    <xf numFmtId="176" fontId="9" fillId="0" borderId="19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38" fontId="13" fillId="0" borderId="4" xfId="1" applyFont="1" applyFill="1" applyBorder="1" applyAlignment="1">
      <alignment horizontal="distributed" vertical="center" indent="2"/>
    </xf>
    <xf numFmtId="0" fontId="0" fillId="0" borderId="9" xfId="0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  <xf numFmtId="176" fontId="9" fillId="3" borderId="7" xfId="1" applyNumberFormat="1" applyFont="1" applyFill="1" applyBorder="1" applyAlignment="1">
      <alignment horizontal="center" vertical="center"/>
    </xf>
    <xf numFmtId="176" fontId="9" fillId="3" borderId="8" xfId="1" applyNumberFormat="1" applyFont="1" applyFill="1" applyBorder="1" applyAlignment="1">
      <alignment horizontal="center" vertical="center"/>
    </xf>
    <xf numFmtId="176" fontId="9" fillId="3" borderId="9" xfId="1" applyNumberFormat="1" applyFont="1" applyFill="1" applyBorder="1" applyAlignment="1">
      <alignment horizontal="center" vertical="center"/>
    </xf>
    <xf numFmtId="38" fontId="13" fillId="3" borderId="12" xfId="1" applyFont="1" applyFill="1" applyBorder="1" applyAlignment="1">
      <alignment horizontal="left" vertical="center" wrapText="1"/>
    </xf>
    <xf numFmtId="38" fontId="13" fillId="3" borderId="22" xfId="1" applyFont="1" applyFill="1" applyBorder="1" applyAlignment="1">
      <alignment horizontal="left" vertical="center" wrapText="1"/>
    </xf>
    <xf numFmtId="38" fontId="13" fillId="3" borderId="13" xfId="1" applyFont="1" applyFill="1" applyBorder="1" applyAlignment="1">
      <alignment horizontal="left" vertical="center" wrapText="1"/>
    </xf>
    <xf numFmtId="38" fontId="13" fillId="3" borderId="24" xfId="1" applyFont="1" applyFill="1" applyBorder="1" applyAlignment="1">
      <alignment horizontal="left" vertical="center" wrapText="1"/>
    </xf>
    <xf numFmtId="38" fontId="13" fillId="3" borderId="25" xfId="1" applyFont="1" applyFill="1" applyBorder="1" applyAlignment="1">
      <alignment horizontal="left" vertical="center" wrapText="1"/>
    </xf>
    <xf numFmtId="38" fontId="13" fillId="3" borderId="26" xfId="1" applyFont="1" applyFill="1" applyBorder="1" applyAlignment="1">
      <alignment horizontal="left" vertical="center" wrapText="1"/>
    </xf>
    <xf numFmtId="38" fontId="13" fillId="3" borderId="14" xfId="1" applyFont="1" applyFill="1" applyBorder="1" applyAlignment="1">
      <alignment horizontal="left" vertical="center" wrapText="1"/>
    </xf>
    <xf numFmtId="38" fontId="13" fillId="3" borderId="29" xfId="1" applyFont="1" applyFill="1" applyBorder="1" applyAlignment="1">
      <alignment horizontal="left" vertical="center" wrapText="1"/>
    </xf>
    <xf numFmtId="38" fontId="13" fillId="3" borderId="15" xfId="1" applyFont="1" applyFill="1" applyBorder="1" applyAlignment="1">
      <alignment horizontal="left" vertical="center" wrapText="1"/>
    </xf>
    <xf numFmtId="38" fontId="13" fillId="3" borderId="6" xfId="1" applyFont="1" applyFill="1" applyBorder="1" applyAlignment="1">
      <alignment horizontal="center" vertical="center" wrapText="1"/>
    </xf>
    <xf numFmtId="38" fontId="13" fillId="3" borderId="11" xfId="1" applyFont="1" applyFill="1" applyBorder="1" applyAlignment="1">
      <alignment horizontal="center" vertical="center" wrapText="1"/>
    </xf>
    <xf numFmtId="38" fontId="13" fillId="3" borderId="10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8" fontId="13" fillId="3" borderId="7" xfId="1" applyFont="1" applyFill="1" applyBorder="1" applyAlignment="1">
      <alignment horizontal="center" vertical="center"/>
    </xf>
    <xf numFmtId="38" fontId="13" fillId="3" borderId="8" xfId="1" applyFont="1" applyFill="1" applyBorder="1" applyAlignment="1">
      <alignment horizontal="center" vertical="center"/>
    </xf>
    <xf numFmtId="38" fontId="13" fillId="3" borderId="9" xfId="1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38" fontId="26" fillId="3" borderId="6" xfId="1" applyFont="1" applyFill="1" applyBorder="1" applyAlignment="1">
      <alignment horizontal="center" vertical="center" wrapText="1"/>
    </xf>
    <xf numFmtId="38" fontId="26" fillId="3" borderId="10" xfId="1" applyFont="1" applyFill="1" applyBorder="1" applyAlignment="1">
      <alignment horizontal="center" vertical="center" wrapText="1"/>
    </xf>
    <xf numFmtId="38" fontId="13" fillId="3" borderId="16" xfId="1" applyFont="1" applyFill="1" applyBorder="1" applyAlignment="1">
      <alignment horizontal="center" vertical="center"/>
    </xf>
    <xf numFmtId="38" fontId="13" fillId="3" borderId="19" xfId="1" applyFont="1" applyFill="1" applyBorder="1" applyAlignment="1">
      <alignment horizontal="center" vertical="center"/>
    </xf>
    <xf numFmtId="38" fontId="13" fillId="3" borderId="17" xfId="1" applyFont="1" applyFill="1" applyBorder="1" applyAlignment="1">
      <alignment horizontal="center" vertical="center"/>
    </xf>
    <xf numFmtId="38" fontId="13" fillId="3" borderId="28" xfId="1" applyFont="1" applyFill="1" applyBorder="1" applyAlignment="1">
      <alignment horizontal="center" vertical="center"/>
    </xf>
    <xf numFmtId="38" fontId="13" fillId="3" borderId="4" xfId="1" applyFont="1" applyFill="1" applyBorder="1" applyAlignment="1">
      <alignment horizontal="center" vertical="center"/>
    </xf>
    <xf numFmtId="176" fontId="9" fillId="3" borderId="16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13" fillId="3" borderId="23" xfId="1" applyFont="1" applyFill="1" applyBorder="1" applyAlignment="1">
      <alignment horizontal="center" vertical="center"/>
    </xf>
    <xf numFmtId="38" fontId="13" fillId="3" borderId="27" xfId="1" applyFont="1" applyFill="1" applyBorder="1" applyAlignment="1">
      <alignment horizontal="center" vertical="center"/>
    </xf>
    <xf numFmtId="176" fontId="9" fillId="3" borderId="23" xfId="1" applyNumberFormat="1" applyFont="1" applyFill="1" applyBorder="1" applyAlignment="1">
      <alignment horizontal="center" vertical="center"/>
    </xf>
    <xf numFmtId="176" fontId="9" fillId="3" borderId="19" xfId="1" applyNumberFormat="1" applyFont="1" applyFill="1" applyBorder="1" applyAlignment="1">
      <alignment horizontal="center" vertical="center"/>
    </xf>
    <xf numFmtId="176" fontId="9" fillId="3" borderId="17" xfId="1" applyNumberFormat="1" applyFont="1" applyFill="1" applyBorder="1" applyAlignment="1">
      <alignment horizontal="center" vertical="center"/>
    </xf>
    <xf numFmtId="176" fontId="9" fillId="3" borderId="27" xfId="1" applyNumberFormat="1" applyFont="1" applyFill="1" applyBorder="1" applyAlignment="1">
      <alignment horizontal="center" vertical="center"/>
    </xf>
    <xf numFmtId="176" fontId="9" fillId="3" borderId="28" xfId="1" applyNumberFormat="1" applyFont="1" applyFill="1" applyBorder="1" applyAlignment="1">
      <alignment horizontal="center" vertical="center"/>
    </xf>
    <xf numFmtId="0" fontId="9" fillId="3" borderId="7" xfId="1" applyNumberFormat="1" applyFont="1" applyFill="1" applyBorder="1" applyAlignment="1">
      <alignment horizontal="center" vertical="center"/>
    </xf>
    <xf numFmtId="176" fontId="24" fillId="3" borderId="30" xfId="1" applyNumberFormat="1" applyFont="1" applyFill="1" applyBorder="1" applyAlignment="1">
      <alignment horizontal="center" vertical="center"/>
    </xf>
    <xf numFmtId="176" fontId="24" fillId="3" borderId="0" xfId="1" applyNumberFormat="1" applyFont="1" applyFill="1" applyBorder="1" applyAlignment="1">
      <alignment horizontal="center" vertical="center"/>
    </xf>
    <xf numFmtId="176" fontId="24" fillId="3" borderId="16" xfId="1" applyNumberFormat="1" applyFont="1" applyFill="1" applyBorder="1" applyAlignment="1">
      <alignment horizontal="center" vertical="center" wrapText="1"/>
    </xf>
    <xf numFmtId="176" fontId="24" fillId="3" borderId="19" xfId="1" applyNumberFormat="1" applyFont="1" applyFill="1" applyBorder="1" applyAlignment="1">
      <alignment horizontal="center" vertical="center" wrapText="1"/>
    </xf>
    <xf numFmtId="176" fontId="24" fillId="3" borderId="30" xfId="1" applyNumberFormat="1" applyFont="1" applyFill="1" applyBorder="1" applyAlignment="1">
      <alignment horizontal="center" vertical="center" wrapText="1"/>
    </xf>
    <xf numFmtId="176" fontId="24" fillId="3" borderId="31" xfId="1" applyNumberFormat="1" applyFont="1" applyFill="1" applyBorder="1" applyAlignment="1">
      <alignment horizontal="center" vertical="center" wrapText="1"/>
    </xf>
    <xf numFmtId="38" fontId="33" fillId="3" borderId="0" xfId="1" applyFont="1" applyFill="1">
      <alignment vertical="center"/>
    </xf>
    <xf numFmtId="38" fontId="34" fillId="2" borderId="0" xfId="1" applyFont="1" applyFill="1">
      <alignment vertical="center"/>
    </xf>
    <xf numFmtId="38" fontId="35" fillId="2" borderId="0" xfId="2" applyNumberFormat="1" applyFont="1" applyFill="1" applyAlignment="1" applyProtection="1">
      <alignment horizontal="right" vertical="center"/>
    </xf>
    <xf numFmtId="38" fontId="34" fillId="3" borderId="0" xfId="1" applyFont="1" applyFill="1">
      <alignment vertical="center"/>
    </xf>
    <xf numFmtId="0" fontId="36" fillId="4" borderId="1" xfId="3" applyFont="1" applyFill="1" applyBorder="1" applyAlignment="1">
      <alignment horizontal="left" vertical="center"/>
    </xf>
    <xf numFmtId="0" fontId="36" fillId="4" borderId="0" xfId="3" applyFont="1" applyFill="1" applyAlignment="1">
      <alignment horizontal="left" vertical="center"/>
    </xf>
    <xf numFmtId="0" fontId="37" fillId="6" borderId="2" xfId="3" applyFont="1" applyFill="1" applyBorder="1" applyAlignment="1">
      <alignment horizontal="left" vertical="center"/>
    </xf>
    <xf numFmtId="38" fontId="9" fillId="0" borderId="11" xfId="1" applyFont="1" applyFill="1" applyBorder="1" applyAlignment="1">
      <alignment horizontal="center" vertical="center"/>
    </xf>
    <xf numFmtId="38" fontId="24" fillId="3" borderId="6" xfId="1" applyFont="1" applyFill="1" applyBorder="1" applyAlignment="1">
      <alignment horizontal="center" vertical="center" wrapText="1"/>
    </xf>
    <xf numFmtId="38" fontId="24" fillId="3" borderId="10" xfId="1" applyFont="1" applyFill="1" applyBorder="1" applyAlignment="1">
      <alignment horizontal="center" vertical="center" wrapText="1"/>
    </xf>
    <xf numFmtId="177" fontId="9" fillId="0" borderId="4" xfId="6" applyNumberFormat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49" fontId="9" fillId="3" borderId="9" xfId="1" applyNumberFormat="1" applyFont="1" applyFill="1" applyBorder="1" applyAlignment="1">
      <alignment horizontal="center" vertical="center"/>
    </xf>
    <xf numFmtId="183" fontId="9" fillId="3" borderId="4" xfId="7" applyNumberFormat="1" applyFont="1" applyFill="1" applyBorder="1" applyAlignment="1">
      <alignment horizontal="right" vertical="center"/>
    </xf>
    <xf numFmtId="177" fontId="9" fillId="3" borderId="4" xfId="6" applyNumberFormat="1" applyFont="1" applyFill="1" applyBorder="1" applyAlignment="1">
      <alignment horizontal="right" vertical="center"/>
    </xf>
    <xf numFmtId="177" fontId="9" fillId="3" borderId="7" xfId="6" applyNumberFormat="1" applyFont="1" applyFill="1" applyBorder="1" applyAlignment="1">
      <alignment horizontal="center" vertical="center"/>
    </xf>
    <xf numFmtId="177" fontId="9" fillId="3" borderId="9" xfId="6" applyNumberFormat="1" applyFont="1" applyFill="1" applyBorder="1" applyAlignment="1">
      <alignment horizontal="center" vertical="center"/>
    </xf>
    <xf numFmtId="184" fontId="9" fillId="3" borderId="4" xfId="6" applyNumberFormat="1" applyFont="1" applyFill="1" applyBorder="1" applyAlignment="1">
      <alignment horizontal="right" vertical="center"/>
    </xf>
    <xf numFmtId="38" fontId="9" fillId="3" borderId="4" xfId="1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right" vertical="center"/>
    </xf>
  </cellXfs>
  <cellStyles count="8">
    <cellStyle name="パーセント" xfId="7" builtinId="5"/>
    <cellStyle name="パーセント 2" xfId="6" xr:uid="{F75115DD-7F83-422B-9A11-A2BCF4B8E5EF}"/>
    <cellStyle name="ハイパーリンク" xfId="2" builtinId="8"/>
    <cellStyle name="桁区切り 2" xfId="1" xr:uid="{C2854DD8-2365-4256-ABEA-1F17C0E0E3E4}"/>
    <cellStyle name="標準" xfId="0" builtinId="0"/>
    <cellStyle name="標準 2" xfId="4" xr:uid="{B15AEC5F-40AC-4AD1-B473-1A3D90A61350}"/>
    <cellStyle name="標準 3" xfId="5" xr:uid="{7977FA67-278B-4CB5-9F36-574739686396}"/>
    <cellStyle name="標準_FRA_2005_Global_Tables_EN" xfId="3" xr:uid="{024DC3DB-7CD4-4081-919B-A5C9AB5145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BF5-87ED-4C72-A918-706FEECD1AEC}">
  <sheetPr>
    <tabColor rgb="FFFFFF00"/>
  </sheetPr>
  <dimension ref="A1:I24"/>
  <sheetViews>
    <sheetView view="pageBreakPreview" zoomScaleNormal="100" zoomScaleSheetLayoutView="100" workbookViewId="0">
      <selection activeCell="M12" sqref="M12"/>
    </sheetView>
  </sheetViews>
  <sheetFormatPr defaultColWidth="8.5" defaultRowHeight="16.5"/>
  <cols>
    <col min="1" max="1" width="20.125" style="5" customWidth="1"/>
    <col min="2" max="9" width="10.25" style="5" customWidth="1"/>
    <col min="10" max="16384" width="8.5" style="5"/>
  </cols>
  <sheetData>
    <row r="1" spans="1:9" s="260" customFormat="1" ht="23.2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9"/>
    </row>
    <row r="2" spans="1:9" s="1" customFormat="1" ht="3.75" customHeight="1"/>
    <row r="3" spans="1:9" s="257" customFormat="1" ht="20.25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</row>
    <row r="4" spans="1:9" s="2" customFormat="1" ht="4.1500000000000004" customHeight="1"/>
    <row r="5" spans="1:9" s="2" customFormat="1" ht="16.149999999999999" customHeight="1">
      <c r="A5" s="3" t="s">
        <v>257</v>
      </c>
      <c r="B5" s="4"/>
      <c r="C5" s="4"/>
      <c r="D5" s="4"/>
      <c r="E5" s="4"/>
      <c r="F5" s="4"/>
      <c r="G5" s="4"/>
      <c r="H5" s="4"/>
      <c r="I5" s="4"/>
    </row>
    <row r="6" spans="1:9" ht="4.5" customHeight="1"/>
    <row r="7" spans="1:9" s="8" customFormat="1" ht="16.899999999999999" customHeight="1">
      <c r="A7" s="6" t="s">
        <v>0</v>
      </c>
      <c r="B7" s="7"/>
      <c r="C7" s="7"/>
      <c r="D7" s="7"/>
      <c r="E7" s="7"/>
      <c r="F7" s="7"/>
      <c r="G7" s="7"/>
      <c r="H7" s="7"/>
      <c r="I7" s="7"/>
    </row>
    <row r="8" spans="1:9" s="8" customFormat="1" ht="9" customHeight="1">
      <c r="A8" s="9"/>
      <c r="B8" s="9"/>
      <c r="C8" s="9"/>
      <c r="D8" s="9"/>
      <c r="E8" s="9"/>
      <c r="F8" s="9"/>
      <c r="G8" s="9"/>
      <c r="H8" s="9"/>
    </row>
    <row r="9" spans="1:9" s="10" customFormat="1" ht="15" customHeight="1">
      <c r="I9" s="11" t="s">
        <v>1</v>
      </c>
    </row>
    <row r="10" spans="1:9" s="10" customFormat="1" ht="30" customHeight="1">
      <c r="A10" s="12" t="s">
        <v>2</v>
      </c>
      <c r="B10" s="13" t="s">
        <v>284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285</v>
      </c>
      <c r="I10" s="14" t="s">
        <v>8</v>
      </c>
    </row>
    <row r="11" spans="1:9" s="10" customFormat="1" ht="30" customHeight="1">
      <c r="A11" s="15" t="s">
        <v>9</v>
      </c>
      <c r="B11" s="16">
        <v>723</v>
      </c>
      <c r="C11" s="16" t="s">
        <v>10</v>
      </c>
      <c r="D11" s="16" t="s">
        <v>10</v>
      </c>
      <c r="E11" s="16">
        <v>8</v>
      </c>
      <c r="F11" s="16" t="s">
        <v>11</v>
      </c>
      <c r="G11" s="16" t="s">
        <v>11</v>
      </c>
      <c r="H11" s="16" t="s">
        <v>11</v>
      </c>
      <c r="I11" s="16">
        <f>SUM(B11:H11)</f>
        <v>731</v>
      </c>
    </row>
    <row r="12" spans="1:9" s="10" customFormat="1" ht="30" customHeight="1">
      <c r="A12" s="15" t="s">
        <v>12</v>
      </c>
      <c r="B12" s="16">
        <v>132</v>
      </c>
      <c r="C12" s="16" t="s">
        <v>10</v>
      </c>
      <c r="D12" s="16" t="s">
        <v>10</v>
      </c>
      <c r="E12" s="16" t="s">
        <v>10</v>
      </c>
      <c r="F12" s="16" t="s">
        <v>10</v>
      </c>
      <c r="G12" s="16" t="s">
        <v>10</v>
      </c>
      <c r="H12" s="16" t="s">
        <v>10</v>
      </c>
      <c r="I12" s="16">
        <f>SUM(B12:H12)</f>
        <v>132</v>
      </c>
    </row>
    <row r="13" spans="1:9" s="10" customFormat="1" ht="30" customHeight="1">
      <c r="A13" s="15" t="s">
        <v>13</v>
      </c>
      <c r="B13" s="16">
        <v>5464</v>
      </c>
      <c r="C13" s="16">
        <v>19</v>
      </c>
      <c r="D13" s="16">
        <v>16</v>
      </c>
      <c r="E13" s="16">
        <v>21</v>
      </c>
      <c r="F13" s="16">
        <v>17</v>
      </c>
      <c r="G13" s="16">
        <v>19</v>
      </c>
      <c r="H13" s="16">
        <v>30</v>
      </c>
      <c r="I13" s="16">
        <f>SUM(B13:H13)</f>
        <v>5586</v>
      </c>
    </row>
    <row r="14" spans="1:9" s="10" customFormat="1" ht="30" hidden="1" customHeight="1">
      <c r="A14" s="167" t="s">
        <v>261</v>
      </c>
      <c r="B14" s="16">
        <f>3+354</f>
        <v>357</v>
      </c>
      <c r="C14" s="16" t="s">
        <v>10</v>
      </c>
      <c r="D14" s="16" t="s">
        <v>10</v>
      </c>
      <c r="E14" s="16" t="s">
        <v>10</v>
      </c>
      <c r="F14" s="16" t="s">
        <v>10</v>
      </c>
      <c r="G14" s="16" t="s">
        <v>10</v>
      </c>
      <c r="H14" s="16" t="s">
        <v>10</v>
      </c>
      <c r="I14" s="16">
        <f>SUM(B14:H14)</f>
        <v>357</v>
      </c>
    </row>
    <row r="15" spans="1:9" s="10" customFormat="1" ht="30" customHeight="1">
      <c r="A15" s="17" t="s">
        <v>262</v>
      </c>
      <c r="B15" s="16">
        <v>427</v>
      </c>
      <c r="C15" s="16">
        <v>6</v>
      </c>
      <c r="D15" s="16">
        <v>5</v>
      </c>
      <c r="E15" s="16">
        <v>10</v>
      </c>
      <c r="F15" s="16">
        <v>10</v>
      </c>
      <c r="G15" s="16">
        <v>8</v>
      </c>
      <c r="H15" s="16">
        <v>11</v>
      </c>
      <c r="I15" s="16">
        <f>SUM(B15:H15)</f>
        <v>477</v>
      </c>
    </row>
    <row r="16" spans="1:9" s="10" customFormat="1" ht="9" customHeight="1">
      <c r="A16" s="5"/>
      <c r="B16" s="5"/>
      <c r="C16" s="5"/>
      <c r="D16" s="5"/>
      <c r="E16" s="5"/>
      <c r="F16" s="5"/>
      <c r="G16" s="5"/>
      <c r="H16" s="5"/>
    </row>
    <row r="17" spans="1:9" s="10" customFormat="1" ht="15" customHeight="1">
      <c r="A17" s="18" t="s">
        <v>15</v>
      </c>
      <c r="B17" s="19"/>
      <c r="C17" s="5"/>
      <c r="D17" s="5"/>
      <c r="E17" s="19"/>
      <c r="F17" s="19"/>
      <c r="G17" s="19"/>
      <c r="H17" s="19"/>
    </row>
    <row r="18" spans="1:9">
      <c r="A18" s="20"/>
      <c r="B18" s="21"/>
      <c r="E18" s="21"/>
      <c r="F18" s="21"/>
      <c r="G18" s="21"/>
      <c r="H18" s="21"/>
    </row>
    <row r="24" spans="1:9">
      <c r="B24" s="22"/>
      <c r="I24" s="22"/>
    </row>
  </sheetData>
  <phoneticPr fontId="1"/>
  <pageMargins left="0.70866141732283472" right="0.15748031496062992" top="0.74803149606299213" bottom="0.74803149606299213" header="0.31496062992125984" footer="0.31496062992125984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7E2D-DE73-4104-BCE4-E205E89D3CA8}">
  <sheetPr>
    <tabColor rgb="FFFFFF00"/>
  </sheetPr>
  <dimension ref="A1:X26"/>
  <sheetViews>
    <sheetView view="pageBreakPreview" zoomScaleNormal="100" zoomScaleSheetLayoutView="100" workbookViewId="0">
      <selection activeCell="A22" sqref="A22:M24"/>
    </sheetView>
  </sheetViews>
  <sheetFormatPr defaultColWidth="8.5" defaultRowHeight="16.5"/>
  <cols>
    <col min="1" max="4" width="3" style="5" customWidth="1"/>
    <col min="5" max="5" width="6.125" style="5" customWidth="1"/>
    <col min="6" max="7" width="7.0625" style="5" bestFit="1" customWidth="1"/>
    <col min="8" max="8" width="6.9375" style="5" bestFit="1" customWidth="1"/>
    <col min="9" max="9" width="6.125" style="5" bestFit="1" customWidth="1"/>
    <col min="10" max="10" width="7.0625" style="5" bestFit="1" customWidth="1"/>
    <col min="11" max="11" width="6.125" style="5" bestFit="1" customWidth="1"/>
    <col min="12" max="12" width="6.125" style="5" customWidth="1"/>
    <col min="13" max="13" width="5.1875" style="5" bestFit="1" customWidth="1"/>
    <col min="14" max="16384" width="8.5" style="5"/>
  </cols>
  <sheetData>
    <row r="1" spans="1:14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9"/>
    </row>
    <row r="2" spans="1:14" s="1" customFormat="1" ht="3.85" customHeight="1"/>
    <row r="3" spans="1:14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4" s="2" customFormat="1" ht="4.25" customHeight="1"/>
    <row r="5" spans="1:14" s="2" customFormat="1" ht="16.25" customHeight="1">
      <c r="A5" s="3" t="s">
        <v>258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</row>
    <row r="6" spans="1:14" ht="4.5" customHeight="1"/>
    <row r="7" spans="1:14" s="8" customFormat="1" ht="16.899999999999999" customHeight="1">
      <c r="A7" s="6" t="s">
        <v>129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s="8" customFormat="1" ht="13.5" customHeight="1">
      <c r="A9" s="48" t="s">
        <v>130</v>
      </c>
      <c r="B9" s="48"/>
      <c r="C9" s="48"/>
      <c r="D9" s="48"/>
      <c r="E9" s="48"/>
      <c r="F9" s="48"/>
      <c r="G9" s="48"/>
      <c r="H9" s="48"/>
      <c r="I9" s="48"/>
      <c r="J9" s="48"/>
      <c r="K9" s="9"/>
      <c r="L9" s="9"/>
      <c r="M9" s="9"/>
    </row>
    <row r="10" spans="1:14" s="8" customFormat="1" ht="13.5" customHeight="1">
      <c r="A10" s="67" t="s">
        <v>131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1:14" s="10" customFormat="1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10" customFormat="1" ht="13.5" customHeight="1">
      <c r="A12" s="213" t="s">
        <v>275</v>
      </c>
      <c r="B12" s="214"/>
      <c r="C12" s="214"/>
      <c r="D12" s="215"/>
      <c r="E12" s="222" t="s">
        <v>132</v>
      </c>
      <c r="F12" s="69" t="s">
        <v>133</v>
      </c>
      <c r="G12" s="70"/>
      <c r="H12" s="70"/>
      <c r="I12" s="71"/>
      <c r="J12" s="69" t="s">
        <v>134</v>
      </c>
      <c r="K12" s="70"/>
      <c r="L12" s="70"/>
      <c r="M12" s="71"/>
      <c r="N12" s="31"/>
    </row>
    <row r="13" spans="1:14" s="10" customFormat="1" ht="13.5" customHeight="1">
      <c r="A13" s="216"/>
      <c r="B13" s="217"/>
      <c r="C13" s="217"/>
      <c r="D13" s="218"/>
      <c r="E13" s="223"/>
      <c r="F13" s="73"/>
      <c r="G13" s="74"/>
      <c r="H13" s="74"/>
      <c r="I13" s="75"/>
      <c r="J13" s="73"/>
      <c r="K13" s="74"/>
      <c r="L13" s="74"/>
      <c r="M13" s="75"/>
      <c r="N13" s="31"/>
    </row>
    <row r="14" spans="1:14" s="10" customFormat="1" ht="13.5" customHeight="1">
      <c r="A14" s="216"/>
      <c r="B14" s="217"/>
      <c r="C14" s="217"/>
      <c r="D14" s="218"/>
      <c r="E14" s="223"/>
      <c r="F14" s="76" t="s">
        <v>135</v>
      </c>
      <c r="G14" s="77" t="s">
        <v>136</v>
      </c>
      <c r="H14" s="78" t="s">
        <v>137</v>
      </c>
      <c r="I14" s="77" t="s">
        <v>138</v>
      </c>
      <c r="J14" s="76" t="s">
        <v>139</v>
      </c>
      <c r="K14" s="77" t="s">
        <v>136</v>
      </c>
      <c r="L14" s="78" t="s">
        <v>140</v>
      </c>
      <c r="M14" s="77" t="s">
        <v>138</v>
      </c>
      <c r="N14" s="31"/>
    </row>
    <row r="15" spans="1:14" s="10" customFormat="1" ht="13.5" customHeight="1">
      <c r="A15" s="216"/>
      <c r="B15" s="217"/>
      <c r="C15" s="217"/>
      <c r="D15" s="218"/>
      <c r="E15" s="223"/>
      <c r="F15" s="76" t="s">
        <v>141</v>
      </c>
      <c r="G15" s="79" t="s">
        <v>142</v>
      </c>
      <c r="H15" s="78" t="s">
        <v>143</v>
      </c>
      <c r="I15" s="79" t="s">
        <v>144</v>
      </c>
      <c r="J15" s="76" t="s">
        <v>145</v>
      </c>
      <c r="K15" s="79"/>
      <c r="L15" s="78" t="s">
        <v>143</v>
      </c>
      <c r="M15" s="79" t="s">
        <v>144</v>
      </c>
      <c r="N15" s="31"/>
    </row>
    <row r="16" spans="1:14" s="10" customFormat="1" ht="13.5" customHeight="1">
      <c r="A16" s="219"/>
      <c r="B16" s="220"/>
      <c r="C16" s="220"/>
      <c r="D16" s="221"/>
      <c r="E16" s="224"/>
      <c r="F16" s="80" t="s">
        <v>146</v>
      </c>
      <c r="G16" s="81" t="s">
        <v>146</v>
      </c>
      <c r="H16" s="82" t="s">
        <v>147</v>
      </c>
      <c r="I16" s="81" t="s">
        <v>146</v>
      </c>
      <c r="J16" s="80" t="s">
        <v>75</v>
      </c>
      <c r="K16" s="83" t="s">
        <v>75</v>
      </c>
      <c r="L16" s="82" t="s">
        <v>147</v>
      </c>
      <c r="M16" s="83" t="s">
        <v>75</v>
      </c>
      <c r="N16" s="31"/>
    </row>
    <row r="17" spans="1:24" s="31" customFormat="1" ht="21.75" hidden="1" customHeight="1">
      <c r="A17" s="210" t="s">
        <v>105</v>
      </c>
      <c r="B17" s="225"/>
      <c r="C17" s="225"/>
      <c r="D17" s="208"/>
      <c r="E17" s="84">
        <v>22</v>
      </c>
      <c r="F17" s="85">
        <v>556771</v>
      </c>
      <c r="G17" s="85">
        <v>282299</v>
      </c>
      <c r="H17" s="86">
        <v>51</v>
      </c>
      <c r="I17" s="85">
        <v>12832</v>
      </c>
      <c r="J17" s="85">
        <v>212983</v>
      </c>
      <c r="K17" s="85">
        <v>50003</v>
      </c>
      <c r="L17" s="86">
        <v>23</v>
      </c>
      <c r="M17" s="85">
        <v>2273</v>
      </c>
    </row>
    <row r="18" spans="1:24" s="31" customFormat="1" ht="21.75" customHeight="1">
      <c r="A18" s="210" t="s">
        <v>106</v>
      </c>
      <c r="B18" s="225"/>
      <c r="C18" s="225"/>
      <c r="D18" s="208"/>
      <c r="E18" s="84">
        <v>22</v>
      </c>
      <c r="F18" s="85">
        <v>556619</v>
      </c>
      <c r="G18" s="85">
        <v>281730</v>
      </c>
      <c r="H18" s="86">
        <v>51</v>
      </c>
      <c r="I18" s="87">
        <v>12806</v>
      </c>
      <c r="J18" s="87">
        <v>218606</v>
      </c>
      <c r="K18" s="87">
        <v>49509</v>
      </c>
      <c r="L18" s="88">
        <v>23</v>
      </c>
      <c r="M18" s="87">
        <v>2250</v>
      </c>
    </row>
    <row r="19" spans="1:24" s="10" customFormat="1" ht="21.75" customHeight="1">
      <c r="A19" s="210" t="s">
        <v>148</v>
      </c>
      <c r="B19" s="225"/>
      <c r="C19" s="225"/>
      <c r="D19" s="208"/>
      <c r="E19" s="84">
        <v>22</v>
      </c>
      <c r="F19" s="85">
        <v>556441</v>
      </c>
      <c r="G19" s="85">
        <v>280998</v>
      </c>
      <c r="H19" s="85">
        <v>50.403098907146081</v>
      </c>
      <c r="I19" s="87">
        <v>12773</v>
      </c>
      <c r="J19" s="87">
        <v>220155</v>
      </c>
      <c r="K19" s="87">
        <v>48981</v>
      </c>
      <c r="L19" s="87">
        <v>21.524187674323581</v>
      </c>
      <c r="M19" s="87">
        <v>2226</v>
      </c>
      <c r="N19" s="31"/>
    </row>
    <row r="20" spans="1:24" s="10" customFormat="1" ht="21.75" customHeight="1">
      <c r="A20" s="210" t="s">
        <v>149</v>
      </c>
      <c r="B20" s="225"/>
      <c r="C20" s="225"/>
      <c r="D20" s="208"/>
      <c r="E20" s="84">
        <v>22</v>
      </c>
      <c r="F20" s="85">
        <v>556067</v>
      </c>
      <c r="G20" s="85">
        <v>280275</v>
      </c>
      <c r="H20" s="85">
        <f>G20/F20*100</f>
        <v>50.403098907146081</v>
      </c>
      <c r="I20" s="85">
        <v>12740</v>
      </c>
      <c r="J20" s="85">
        <v>225156</v>
      </c>
      <c r="K20" s="85">
        <v>48463</v>
      </c>
      <c r="L20" s="85">
        <f>K20/J20*100</f>
        <v>21.524187674323581</v>
      </c>
      <c r="M20" s="85">
        <f>K20/E20</f>
        <v>2202.8636363636365</v>
      </c>
      <c r="N20" s="31"/>
    </row>
    <row r="21" spans="1:24" s="10" customFormat="1" ht="21.75" customHeight="1">
      <c r="A21" s="210" t="s">
        <v>150</v>
      </c>
      <c r="B21" s="211"/>
      <c r="C21" s="211"/>
      <c r="D21" s="212"/>
      <c r="E21" s="84">
        <v>22</v>
      </c>
      <c r="F21" s="85">
        <v>556379</v>
      </c>
      <c r="G21" s="85">
        <v>279317</v>
      </c>
      <c r="H21" s="85">
        <f>G21/F21*100</f>
        <v>50.20264963271439</v>
      </c>
      <c r="I21" s="85">
        <v>12696</v>
      </c>
      <c r="J21" s="85">
        <v>224878</v>
      </c>
      <c r="K21" s="85">
        <v>48092</v>
      </c>
      <c r="L21" s="85">
        <f>K21/J21*100</f>
        <v>21.385818088029954</v>
      </c>
      <c r="M21" s="85">
        <f>K21/E21</f>
        <v>2186</v>
      </c>
      <c r="N21" s="31"/>
    </row>
    <row r="22" spans="1:24" s="10" customFormat="1" ht="21.75" customHeight="1">
      <c r="A22" s="210" t="s">
        <v>276</v>
      </c>
      <c r="B22" s="211"/>
      <c r="C22" s="211"/>
      <c r="D22" s="212"/>
      <c r="E22" s="84">
        <v>22</v>
      </c>
      <c r="F22" s="85">
        <v>556435</v>
      </c>
      <c r="G22" s="85">
        <v>278455</v>
      </c>
      <c r="H22" s="85">
        <f>G22/F22*100</f>
        <v>50.042682433707441</v>
      </c>
      <c r="I22" s="85">
        <v>12657</v>
      </c>
      <c r="J22" s="85">
        <v>236339</v>
      </c>
      <c r="K22" s="85">
        <v>47401</v>
      </c>
      <c r="L22" s="85">
        <f>K22/J22*100</f>
        <v>20.056359720570875</v>
      </c>
      <c r="M22" s="85">
        <f>K22/E22</f>
        <v>2154.590909090909</v>
      </c>
      <c r="N22" s="31"/>
    </row>
    <row r="23" spans="1:24" s="10" customFormat="1" ht="21.75" customHeight="1">
      <c r="A23" s="210" t="s">
        <v>266</v>
      </c>
      <c r="B23" s="211"/>
      <c r="C23" s="211"/>
      <c r="D23" s="212"/>
      <c r="E23" s="84">
        <v>22</v>
      </c>
      <c r="F23" s="85">
        <v>558628</v>
      </c>
      <c r="G23" s="85">
        <v>272843</v>
      </c>
      <c r="H23" s="85">
        <f>G23/F23*100</f>
        <v>48.84162627007597</v>
      </c>
      <c r="I23" s="85">
        <v>12402</v>
      </c>
      <c r="J23" s="85">
        <v>241318</v>
      </c>
      <c r="K23" s="85">
        <v>46965</v>
      </c>
      <c r="L23" s="85">
        <f>K23/J23*100</f>
        <v>19.461871886887842</v>
      </c>
      <c r="M23" s="85">
        <f>K23/E23</f>
        <v>2134.7727272727275</v>
      </c>
      <c r="N23" s="31"/>
    </row>
    <row r="24" spans="1:24" s="31" customFormat="1" ht="21.75" customHeight="1">
      <c r="A24" s="268" t="s">
        <v>282</v>
      </c>
      <c r="B24" s="269"/>
      <c r="C24" s="269"/>
      <c r="D24" s="270"/>
      <c r="E24" s="271">
        <f>E23/E22*100</f>
        <v>100</v>
      </c>
      <c r="F24" s="271">
        <f t="shared" ref="F24:M24" si="0">F23/F22*100</f>
        <v>100.39411611419125</v>
      </c>
      <c r="G24" s="271">
        <f t="shared" si="0"/>
        <v>97.984593560898531</v>
      </c>
      <c r="H24" s="271">
        <f t="shared" si="0"/>
        <v>97.599936483775565</v>
      </c>
      <c r="I24" s="271">
        <f t="shared" si="0"/>
        <v>97.985304574543733</v>
      </c>
      <c r="J24" s="271">
        <f t="shared" si="0"/>
        <v>102.10671958500291</v>
      </c>
      <c r="K24" s="271">
        <f t="shared" si="0"/>
        <v>99.080188181683923</v>
      </c>
      <c r="L24" s="271">
        <f t="shared" si="0"/>
        <v>97.035913585687766</v>
      </c>
      <c r="M24" s="271">
        <f t="shared" si="0"/>
        <v>99.080188181683951</v>
      </c>
      <c r="P24" s="89"/>
      <c r="Q24" s="89"/>
      <c r="R24" s="89"/>
      <c r="S24" s="89"/>
      <c r="T24" s="89"/>
      <c r="U24" s="89"/>
      <c r="V24" s="89"/>
      <c r="W24" s="89"/>
      <c r="X24" s="89"/>
    </row>
    <row r="25" spans="1:24" s="10" customFormat="1">
      <c r="A25" s="18" t="s">
        <v>151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31"/>
      <c r="P25" s="90"/>
      <c r="Q25" s="90"/>
      <c r="S25" s="90"/>
      <c r="T25" s="90"/>
      <c r="U25" s="90"/>
      <c r="W25" s="90"/>
    </row>
    <row r="26" spans="1:24">
      <c r="A26" s="91" t="s">
        <v>152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</sheetData>
  <mergeCells count="10">
    <mergeCell ref="E12:E16"/>
    <mergeCell ref="A17:D17"/>
    <mergeCell ref="A18:D18"/>
    <mergeCell ref="A19:D19"/>
    <mergeCell ref="A20:D20"/>
    <mergeCell ref="A24:D24"/>
    <mergeCell ref="A21:D21"/>
    <mergeCell ref="A22:D22"/>
    <mergeCell ref="A23:D23"/>
    <mergeCell ref="A12:D16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A578-2405-4F37-9C5E-5E038458D43C}">
  <sheetPr>
    <tabColor rgb="FFFFFF00"/>
  </sheetPr>
  <dimension ref="A1:M33"/>
  <sheetViews>
    <sheetView view="pageBreakPreview" zoomScaleNormal="100" zoomScaleSheetLayoutView="100" workbookViewId="0">
      <selection activeCell="A22" sqref="A22:M24"/>
    </sheetView>
  </sheetViews>
  <sheetFormatPr defaultColWidth="8.5" defaultRowHeight="16.5"/>
  <cols>
    <col min="1" max="4" width="3" style="5" customWidth="1"/>
    <col min="5" max="5" width="6.125" style="5" bestFit="1" customWidth="1"/>
    <col min="6" max="7" width="5.3125" style="5" bestFit="1" customWidth="1"/>
    <col min="8" max="9" width="6.125" style="5" bestFit="1" customWidth="1"/>
    <col min="10" max="10" width="7.1875" style="5" bestFit="1" customWidth="1"/>
    <col min="11" max="12" width="7.0625" style="5" bestFit="1" customWidth="1"/>
    <col min="13" max="13" width="8.3125" style="5" bestFit="1" customWidth="1"/>
    <col min="14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9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s="2" customFormat="1" ht="4.25" customHeight="1"/>
    <row r="5" spans="1:13" s="2" customFormat="1" ht="16.25" customHeight="1">
      <c r="A5" s="3" t="s">
        <v>258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</row>
    <row r="6" spans="1:13" ht="4.5" customHeight="1"/>
    <row r="7" spans="1:13" s="8" customFormat="1" ht="16.899999999999999" customHeight="1">
      <c r="A7" s="6" t="s">
        <v>129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23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8" customFormat="1" ht="13.5" customHeight="1">
      <c r="A9" s="48" t="s">
        <v>153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s="8" customFormat="1" ht="13.5" customHeight="1">
      <c r="A10" s="67" t="s">
        <v>260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1:13" s="10" customFormat="1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s="10" customFormat="1" ht="13.5" customHeight="1">
      <c r="A12" s="213" t="s">
        <v>277</v>
      </c>
      <c r="B12" s="214"/>
      <c r="C12" s="214"/>
      <c r="D12" s="215"/>
      <c r="E12" s="77"/>
      <c r="F12" s="77"/>
      <c r="G12" s="77"/>
      <c r="H12" s="92" t="s">
        <v>154</v>
      </c>
      <c r="I12" s="93"/>
      <c r="J12" s="226" t="s">
        <v>155</v>
      </c>
      <c r="K12" s="227"/>
      <c r="L12" s="227"/>
      <c r="M12" s="228"/>
    </row>
    <row r="13" spans="1:13" s="10" customFormat="1" ht="13.5" customHeight="1">
      <c r="A13" s="216"/>
      <c r="B13" s="217"/>
      <c r="C13" s="217"/>
      <c r="D13" s="218"/>
      <c r="E13" s="79" t="s">
        <v>156</v>
      </c>
      <c r="F13" s="79" t="s">
        <v>157</v>
      </c>
      <c r="G13" s="79" t="s">
        <v>158</v>
      </c>
      <c r="H13" s="68" t="s">
        <v>159</v>
      </c>
      <c r="I13" s="77" t="s">
        <v>160</v>
      </c>
      <c r="J13" s="77"/>
      <c r="K13" s="68"/>
      <c r="L13" s="77"/>
      <c r="M13" s="77" t="s">
        <v>161</v>
      </c>
    </row>
    <row r="14" spans="1:13" s="10" customFormat="1" ht="13.5" customHeight="1">
      <c r="A14" s="216"/>
      <c r="B14" s="217"/>
      <c r="C14" s="217"/>
      <c r="D14" s="218"/>
      <c r="E14" s="79" t="s">
        <v>162</v>
      </c>
      <c r="F14" s="79" t="s">
        <v>163</v>
      </c>
      <c r="G14" s="79" t="s">
        <v>164</v>
      </c>
      <c r="H14" s="72" t="s">
        <v>165</v>
      </c>
      <c r="I14" s="79" t="s">
        <v>166</v>
      </c>
      <c r="J14" s="79" t="s">
        <v>167</v>
      </c>
      <c r="K14" s="72" t="s">
        <v>168</v>
      </c>
      <c r="L14" s="79" t="s">
        <v>169</v>
      </c>
      <c r="M14" s="79" t="s">
        <v>170</v>
      </c>
    </row>
    <row r="15" spans="1:13" s="10" customFormat="1" ht="13.5" customHeight="1">
      <c r="A15" s="216"/>
      <c r="B15" s="217"/>
      <c r="C15" s="217"/>
      <c r="D15" s="218"/>
      <c r="E15" s="79"/>
      <c r="F15" s="79"/>
      <c r="G15" s="79" t="s">
        <v>171</v>
      </c>
      <c r="H15" s="72"/>
      <c r="I15" s="79" t="s">
        <v>144</v>
      </c>
      <c r="J15" s="79"/>
      <c r="K15" s="72"/>
      <c r="L15" s="79"/>
      <c r="M15" s="79" t="s">
        <v>172</v>
      </c>
    </row>
    <row r="16" spans="1:13" s="10" customFormat="1" ht="13.5" customHeight="1">
      <c r="A16" s="219"/>
      <c r="B16" s="220"/>
      <c r="C16" s="220"/>
      <c r="D16" s="221"/>
      <c r="E16" s="83" t="s">
        <v>146</v>
      </c>
      <c r="F16" s="83" t="s">
        <v>75</v>
      </c>
      <c r="G16" s="83" t="s">
        <v>75</v>
      </c>
      <c r="H16" s="81" t="s">
        <v>173</v>
      </c>
      <c r="I16" s="81" t="s">
        <v>174</v>
      </c>
      <c r="J16" s="83" t="s">
        <v>173</v>
      </c>
      <c r="K16" s="81" t="s">
        <v>173</v>
      </c>
      <c r="L16" s="83" t="s">
        <v>173</v>
      </c>
      <c r="M16" s="83" t="s">
        <v>173</v>
      </c>
    </row>
    <row r="17" spans="1:13" s="31" customFormat="1" ht="21.75" hidden="1" customHeight="1">
      <c r="A17" s="210" t="s">
        <v>105</v>
      </c>
      <c r="B17" s="225"/>
      <c r="C17" s="225"/>
      <c r="D17" s="208"/>
      <c r="E17" s="94">
        <v>12832</v>
      </c>
      <c r="F17" s="94">
        <v>2273</v>
      </c>
      <c r="G17" s="95">
        <v>10.6</v>
      </c>
      <c r="H17" s="94">
        <v>80997</v>
      </c>
      <c r="I17" s="94">
        <v>35636</v>
      </c>
      <c r="J17" s="94">
        <v>328610</v>
      </c>
      <c r="K17" s="94">
        <v>364536</v>
      </c>
      <c r="L17" s="94">
        <v>302130</v>
      </c>
      <c r="M17" s="94">
        <v>34273</v>
      </c>
    </row>
    <row r="18" spans="1:13" s="31" customFormat="1" ht="21.75" customHeight="1">
      <c r="A18" s="210" t="s">
        <v>106</v>
      </c>
      <c r="B18" s="225"/>
      <c r="C18" s="225"/>
      <c r="D18" s="208"/>
      <c r="E18" s="94">
        <v>12806</v>
      </c>
      <c r="F18" s="94">
        <v>2250</v>
      </c>
      <c r="G18" s="95">
        <v>10.9</v>
      </c>
      <c r="H18" s="94">
        <v>80452</v>
      </c>
      <c r="I18" s="94">
        <v>35750</v>
      </c>
      <c r="J18" s="94">
        <v>334375</v>
      </c>
      <c r="K18" s="94">
        <v>370485</v>
      </c>
      <c r="L18" s="94">
        <v>306464</v>
      </c>
      <c r="M18" s="94">
        <v>34103</v>
      </c>
    </row>
    <row r="19" spans="1:13" s="10" customFormat="1" ht="21.75" customHeight="1">
      <c r="A19" s="210" t="s">
        <v>148</v>
      </c>
      <c r="B19" s="225"/>
      <c r="C19" s="225"/>
      <c r="D19" s="208"/>
      <c r="E19" s="94">
        <v>12773</v>
      </c>
      <c r="F19" s="94">
        <v>2226</v>
      </c>
      <c r="G19" s="95">
        <v>10.8</v>
      </c>
      <c r="H19" s="94">
        <v>80055</v>
      </c>
      <c r="I19" s="94">
        <v>35957</v>
      </c>
      <c r="J19" s="94">
        <v>350055</v>
      </c>
      <c r="K19" s="94">
        <v>319249</v>
      </c>
      <c r="L19" s="94">
        <v>266521</v>
      </c>
      <c r="M19" s="94">
        <v>29510</v>
      </c>
    </row>
    <row r="20" spans="1:13" s="10" customFormat="1" ht="21.75" customHeight="1">
      <c r="A20" s="210" t="s">
        <v>149</v>
      </c>
      <c r="B20" s="225"/>
      <c r="C20" s="225"/>
      <c r="D20" s="208"/>
      <c r="E20" s="94">
        <v>12740</v>
      </c>
      <c r="F20" s="94">
        <v>2203</v>
      </c>
      <c r="G20" s="95">
        <v>9.9</v>
      </c>
      <c r="H20" s="94">
        <v>77854</v>
      </c>
      <c r="I20" s="94">
        <v>35342</v>
      </c>
      <c r="J20" s="94">
        <v>341661</v>
      </c>
      <c r="K20" s="94">
        <v>328806</v>
      </c>
      <c r="L20" s="94">
        <v>270496</v>
      </c>
      <c r="M20" s="94">
        <v>33335</v>
      </c>
    </row>
    <row r="21" spans="1:13" s="10" customFormat="1" ht="21.75" customHeight="1">
      <c r="A21" s="210" t="s">
        <v>150</v>
      </c>
      <c r="B21" s="211"/>
      <c r="C21" s="211"/>
      <c r="D21" s="212"/>
      <c r="E21" s="94">
        <v>12696</v>
      </c>
      <c r="F21" s="94">
        <v>2186</v>
      </c>
      <c r="G21" s="95">
        <v>9</v>
      </c>
      <c r="H21" s="94">
        <v>77373</v>
      </c>
      <c r="I21" s="94">
        <v>35395</v>
      </c>
      <c r="J21" s="94">
        <v>335655</v>
      </c>
      <c r="K21" s="94">
        <v>321872</v>
      </c>
      <c r="L21" s="94">
        <v>267662</v>
      </c>
      <c r="M21" s="94">
        <v>35584</v>
      </c>
    </row>
    <row r="22" spans="1:13" s="31" customFormat="1" ht="21.75" customHeight="1">
      <c r="A22" s="210" t="s">
        <v>276</v>
      </c>
      <c r="B22" s="211"/>
      <c r="C22" s="211"/>
      <c r="D22" s="212"/>
      <c r="E22" s="94">
        <v>12657</v>
      </c>
      <c r="F22" s="94">
        <v>2155</v>
      </c>
      <c r="G22" s="95">
        <v>9.1999999999999993</v>
      </c>
      <c r="H22" s="94">
        <v>76428.5</v>
      </c>
      <c r="I22" s="94">
        <v>35472</v>
      </c>
      <c r="J22" s="94">
        <v>323629</v>
      </c>
      <c r="K22" s="94">
        <v>323104</v>
      </c>
      <c r="L22" s="94">
        <v>268935.2</v>
      </c>
      <c r="M22" s="94">
        <v>35016</v>
      </c>
    </row>
    <row r="23" spans="1:13" s="31" customFormat="1" ht="21.75" customHeight="1">
      <c r="A23" s="210" t="s">
        <v>266</v>
      </c>
      <c r="B23" s="211"/>
      <c r="C23" s="211"/>
      <c r="D23" s="212"/>
      <c r="E23" s="94">
        <v>12402</v>
      </c>
      <c r="F23" s="94">
        <v>2134.7727272727275</v>
      </c>
      <c r="G23" s="95">
        <v>9.4</v>
      </c>
      <c r="H23" s="94">
        <v>75699</v>
      </c>
      <c r="I23" s="94">
        <v>35460</v>
      </c>
      <c r="J23" s="94">
        <v>352341</v>
      </c>
      <c r="K23" s="94">
        <v>323427</v>
      </c>
      <c r="L23" s="94">
        <v>274527</v>
      </c>
      <c r="M23" s="94">
        <v>34541</v>
      </c>
    </row>
    <row r="24" spans="1:13" s="31" customFormat="1" ht="21.75" customHeight="1">
      <c r="A24" s="268" t="s">
        <v>282</v>
      </c>
      <c r="B24" s="269"/>
      <c r="C24" s="269"/>
      <c r="D24" s="270"/>
      <c r="E24" s="272">
        <f>E23/E22*100</f>
        <v>97.985304574543733</v>
      </c>
      <c r="F24" s="272">
        <f t="shared" ref="F24:M24" si="0">F23/F22*100</f>
        <v>99.061379455811021</v>
      </c>
      <c r="G24" s="272">
        <f t="shared" si="0"/>
        <v>102.17391304347827</v>
      </c>
      <c r="H24" s="272">
        <f t="shared" si="0"/>
        <v>99.045513126647776</v>
      </c>
      <c r="I24" s="272">
        <f t="shared" si="0"/>
        <v>99.966170500676583</v>
      </c>
      <c r="J24" s="272">
        <f t="shared" si="0"/>
        <v>108.87188725361447</v>
      </c>
      <c r="K24" s="272">
        <f t="shared" si="0"/>
        <v>100.09996781222145</v>
      </c>
      <c r="L24" s="272">
        <f t="shared" si="0"/>
        <v>102.07923693142438</v>
      </c>
      <c r="M24" s="272">
        <f t="shared" si="0"/>
        <v>98.643477267534834</v>
      </c>
    </row>
    <row r="25" spans="1:13" s="10" customFormat="1" ht="9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s="10" customFormat="1" ht="15" customHeight="1">
      <c r="A26" s="18" t="s">
        <v>127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>
      <c r="A27" s="20"/>
      <c r="B27" s="20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21"/>
    </row>
    <row r="32" spans="1:13">
      <c r="E32" s="22"/>
      <c r="F32" s="22"/>
      <c r="H32" s="22"/>
      <c r="I32" s="22"/>
      <c r="J32" s="22"/>
      <c r="K32" s="22"/>
      <c r="L32" s="22"/>
      <c r="M32" s="22"/>
    </row>
    <row r="33" spans="5:13">
      <c r="E33" s="22"/>
      <c r="F33" s="22"/>
      <c r="H33" s="22"/>
      <c r="I33" s="22"/>
      <c r="J33" s="22"/>
      <c r="K33" s="22"/>
      <c r="L33" s="22"/>
      <c r="M33" s="22"/>
    </row>
  </sheetData>
  <mergeCells count="10">
    <mergeCell ref="A21:D21"/>
    <mergeCell ref="A22:D22"/>
    <mergeCell ref="A24:D24"/>
    <mergeCell ref="A12:D16"/>
    <mergeCell ref="J12:M12"/>
    <mergeCell ref="A17:D17"/>
    <mergeCell ref="A18:D18"/>
    <mergeCell ref="A19:D19"/>
    <mergeCell ref="A20:D20"/>
    <mergeCell ref="A23:D23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DBEA-5162-404F-AE72-4015CCF9C184}">
  <sheetPr>
    <tabColor rgb="FFFFFF00"/>
  </sheetPr>
  <dimension ref="A1:AA31"/>
  <sheetViews>
    <sheetView view="pageBreakPreview" zoomScaleNormal="100" zoomScaleSheetLayoutView="100" workbookViewId="0">
      <selection activeCell="A21" sqref="A21:P23"/>
    </sheetView>
  </sheetViews>
  <sheetFormatPr defaultColWidth="8.5" defaultRowHeight="16.5"/>
  <cols>
    <col min="1" max="4" width="3" style="5" customWidth="1"/>
    <col min="5" max="5" width="10.375" style="5" customWidth="1"/>
    <col min="6" max="6" width="5" style="5" customWidth="1"/>
    <col min="7" max="7" width="10" style="5" customWidth="1"/>
    <col min="8" max="8" width="5.25" style="5" customWidth="1"/>
    <col min="9" max="9" width="10" style="5" customWidth="1"/>
    <col min="10" max="10" width="5.25" style="5" customWidth="1"/>
    <col min="11" max="11" width="10" style="5" customWidth="1"/>
    <col min="12" max="12" width="5.25" style="5" customWidth="1"/>
    <col min="13" max="13" width="10" style="5" customWidth="1"/>
    <col min="14" max="14" width="5.25" style="5" customWidth="1"/>
    <col min="15" max="15" width="10" style="5" customWidth="1"/>
    <col min="16" max="16" width="5.25" style="5" customWidth="1"/>
    <col min="17" max="16384" width="8.5" style="5"/>
  </cols>
  <sheetData>
    <row r="1" spans="1:16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9"/>
    </row>
    <row r="2" spans="1:16" s="1" customFormat="1" ht="3.85" customHeight="1"/>
    <row r="3" spans="1:16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6" s="2" customFormat="1" ht="4.25" customHeight="1"/>
    <row r="5" spans="1:16" s="2" customFormat="1" ht="16.25" customHeight="1">
      <c r="A5" s="3" t="s">
        <v>258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4.5" customHeight="1"/>
    <row r="7" spans="1:16" s="8" customFormat="1" ht="16.899999999999999" customHeight="1">
      <c r="A7" s="6" t="s">
        <v>129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23"/>
    </row>
    <row r="8" spans="1:16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s="8" customFormat="1" ht="13.5" customHeight="1">
      <c r="A9" s="48" t="s">
        <v>175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s="8" customFormat="1" ht="13.5" customHeight="1">
      <c r="A10" s="67" t="s">
        <v>176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6" s="10" customFormat="1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s="10" customFormat="1" ht="13.5" customHeight="1">
      <c r="A12" s="96"/>
      <c r="B12" s="70"/>
      <c r="C12" s="97"/>
      <c r="D12" s="71"/>
      <c r="E12" s="232" t="s">
        <v>177</v>
      </c>
      <c r="F12" s="233"/>
      <c r="G12" s="232" t="s">
        <v>178</v>
      </c>
      <c r="H12" s="233"/>
      <c r="I12" s="232" t="s">
        <v>179</v>
      </c>
      <c r="J12" s="233"/>
      <c r="K12" s="232" t="s">
        <v>180</v>
      </c>
      <c r="L12" s="233"/>
      <c r="M12" s="232" t="s">
        <v>181</v>
      </c>
      <c r="N12" s="233"/>
      <c r="O12" s="232" t="s">
        <v>182</v>
      </c>
      <c r="P12" s="233"/>
    </row>
    <row r="13" spans="1:16" s="10" customFormat="1" ht="13.5" customHeight="1">
      <c r="A13" s="98"/>
      <c r="B13" s="99"/>
      <c r="C13" s="100" t="s">
        <v>2</v>
      </c>
      <c r="D13" s="101"/>
      <c r="E13" s="234"/>
      <c r="F13" s="235"/>
      <c r="G13" s="234"/>
      <c r="H13" s="235"/>
      <c r="I13" s="234"/>
      <c r="J13" s="235"/>
      <c r="K13" s="234"/>
      <c r="L13" s="235"/>
      <c r="M13" s="234"/>
      <c r="N13" s="235"/>
      <c r="O13" s="234"/>
      <c r="P13" s="235"/>
    </row>
    <row r="14" spans="1:16" s="10" customFormat="1" ht="13.5" customHeight="1">
      <c r="A14" s="98" t="s">
        <v>183</v>
      </c>
      <c r="B14" s="82"/>
      <c r="C14" s="102"/>
      <c r="D14" s="103"/>
      <c r="E14" s="68" t="s">
        <v>184</v>
      </c>
      <c r="F14" s="230" t="s">
        <v>76</v>
      </c>
      <c r="G14" s="68" t="s">
        <v>184</v>
      </c>
      <c r="H14" s="230" t="s">
        <v>76</v>
      </c>
      <c r="I14" s="68" t="s">
        <v>184</v>
      </c>
      <c r="J14" s="230" t="s">
        <v>76</v>
      </c>
      <c r="K14" s="68" t="s">
        <v>184</v>
      </c>
      <c r="L14" s="230" t="s">
        <v>76</v>
      </c>
      <c r="M14" s="68" t="s">
        <v>184</v>
      </c>
      <c r="N14" s="230" t="s">
        <v>76</v>
      </c>
      <c r="O14" s="68" t="s">
        <v>184</v>
      </c>
      <c r="P14" s="230" t="s">
        <v>76</v>
      </c>
    </row>
    <row r="15" spans="1:16" s="10" customFormat="1" ht="13.5" customHeight="1">
      <c r="A15" s="104"/>
      <c r="B15" s="105"/>
      <c r="C15" s="106"/>
      <c r="D15" s="107"/>
      <c r="E15" s="108" t="s">
        <v>173</v>
      </c>
      <c r="F15" s="231"/>
      <c r="G15" s="108" t="s">
        <v>173</v>
      </c>
      <c r="H15" s="231"/>
      <c r="I15" s="108" t="s">
        <v>173</v>
      </c>
      <c r="J15" s="231"/>
      <c r="K15" s="108" t="s">
        <v>173</v>
      </c>
      <c r="L15" s="231"/>
      <c r="M15" s="108" t="s">
        <v>173</v>
      </c>
      <c r="N15" s="231"/>
      <c r="O15" s="108" t="s">
        <v>173</v>
      </c>
      <c r="P15" s="231"/>
    </row>
    <row r="16" spans="1:16" s="31" customFormat="1" ht="21.75" hidden="1" customHeight="1">
      <c r="A16" s="210" t="s">
        <v>105</v>
      </c>
      <c r="B16" s="225"/>
      <c r="C16" s="225"/>
      <c r="D16" s="208"/>
      <c r="E16" s="16">
        <v>8019789</v>
      </c>
      <c r="F16" s="109">
        <f>SUM(H16,J16,L16,N16,P16)</f>
        <v>99.999999999999986</v>
      </c>
      <c r="G16" s="16">
        <v>27136</v>
      </c>
      <c r="H16" s="110">
        <f t="shared" ref="H16:H21" si="0">G16/E16*100</f>
        <v>0.3383630167826111</v>
      </c>
      <c r="I16" s="16">
        <v>4820382</v>
      </c>
      <c r="J16" s="110">
        <f t="shared" ref="J16:J22" si="1">I16/E16*100</f>
        <v>60.106095060605711</v>
      </c>
      <c r="K16" s="16">
        <v>129616</v>
      </c>
      <c r="L16" s="110">
        <f t="shared" ref="L16:L21" si="2">K16/E16*100</f>
        <v>1.6162021220259035</v>
      </c>
      <c r="M16" s="16">
        <v>3042368</v>
      </c>
      <c r="N16" s="110">
        <f>M16/E16*100</f>
        <v>37.935761152818358</v>
      </c>
      <c r="O16" s="16">
        <v>287</v>
      </c>
      <c r="P16" s="111">
        <f t="shared" ref="P16:P22" si="3">O16/E16*100</f>
        <v>3.5786477674163253E-3</v>
      </c>
    </row>
    <row r="17" spans="1:27" s="31" customFormat="1" ht="21.75" customHeight="1">
      <c r="A17" s="210" t="s">
        <v>106</v>
      </c>
      <c r="B17" s="225"/>
      <c r="C17" s="225"/>
      <c r="D17" s="208"/>
      <c r="E17" s="112">
        <f>SUM(G17,I17,K17,M17,O17)</f>
        <v>8150660</v>
      </c>
      <c r="F17" s="109">
        <f>SUM(H17,J17,L17,N17,P17)-1</f>
        <v>99.594849987608356</v>
      </c>
      <c r="G17" s="112">
        <v>26764</v>
      </c>
      <c r="H17" s="110">
        <f t="shared" si="0"/>
        <v>0.3283660464305958</v>
      </c>
      <c r="I17" s="112">
        <v>4648733</v>
      </c>
      <c r="J17" s="110">
        <f t="shared" si="1"/>
        <v>57.035049922337578</v>
      </c>
      <c r="K17" s="112">
        <v>100187</v>
      </c>
      <c r="L17" s="110">
        <f t="shared" si="2"/>
        <v>1.229188801888436</v>
      </c>
      <c r="M17" s="112">
        <v>3374793</v>
      </c>
      <c r="N17" s="110">
        <v>42</v>
      </c>
      <c r="O17" s="112">
        <v>183</v>
      </c>
      <c r="P17" s="111">
        <f t="shared" si="3"/>
        <v>2.2452169517560541E-3</v>
      </c>
    </row>
    <row r="18" spans="1:27" s="10" customFormat="1" ht="21.75" customHeight="1">
      <c r="A18" s="210" t="s">
        <v>148</v>
      </c>
      <c r="B18" s="225"/>
      <c r="C18" s="225"/>
      <c r="D18" s="208"/>
      <c r="E18" s="112">
        <f>SUM(G18,I18,K18,M18,O18)</f>
        <v>7023476</v>
      </c>
      <c r="F18" s="109">
        <f>SUM(H18,J18,L18,N18,P18)-1</f>
        <v>99.616698626150352</v>
      </c>
      <c r="G18" s="112">
        <v>21958</v>
      </c>
      <c r="H18" s="110">
        <f t="shared" si="0"/>
        <v>0.31263721838018665</v>
      </c>
      <c r="I18" s="112">
        <v>3934145</v>
      </c>
      <c r="J18" s="110">
        <f t="shared" si="1"/>
        <v>56.014215752997522</v>
      </c>
      <c r="K18" s="112">
        <v>90470</v>
      </c>
      <c r="L18" s="110">
        <f t="shared" si="2"/>
        <v>1.2881086231376031</v>
      </c>
      <c r="M18" s="112">
        <v>2976781</v>
      </c>
      <c r="N18" s="110">
        <v>43</v>
      </c>
      <c r="O18" s="112">
        <v>122</v>
      </c>
      <c r="P18" s="111">
        <f t="shared" si="3"/>
        <v>1.737031635047945E-3</v>
      </c>
    </row>
    <row r="19" spans="1:27" s="10" customFormat="1" ht="21.75" customHeight="1">
      <c r="A19" s="210" t="s">
        <v>149</v>
      </c>
      <c r="B19" s="225"/>
      <c r="C19" s="225"/>
      <c r="D19" s="208"/>
      <c r="E19" s="112">
        <f>SUM(G19,I19,K19,M19,O19)</f>
        <v>7233721</v>
      </c>
      <c r="F19" s="109">
        <f>SUM(H19,J19,L19,N19,P19)-1</f>
        <v>99.56308254078364</v>
      </c>
      <c r="G19" s="112">
        <v>21803</v>
      </c>
      <c r="H19" s="110">
        <f t="shared" si="0"/>
        <v>0.30140780934183109</v>
      </c>
      <c r="I19" s="112">
        <v>4132886</v>
      </c>
      <c r="J19" s="110">
        <f t="shared" si="1"/>
        <v>57.133610765469115</v>
      </c>
      <c r="K19" s="112">
        <v>81546</v>
      </c>
      <c r="L19" s="110">
        <f t="shared" si="2"/>
        <v>1.1273036380584764</v>
      </c>
      <c r="M19" s="112">
        <v>2997431</v>
      </c>
      <c r="N19" s="110">
        <v>42</v>
      </c>
      <c r="O19" s="112">
        <v>55</v>
      </c>
      <c r="P19" s="111">
        <f t="shared" si="3"/>
        <v>7.6032791422284607E-4</v>
      </c>
      <c r="T19" s="90"/>
      <c r="U19" s="90"/>
      <c r="W19" s="90"/>
      <c r="X19" s="90"/>
      <c r="Y19" s="90"/>
      <c r="AA19" s="90"/>
    </row>
    <row r="20" spans="1:27" s="10" customFormat="1" ht="21.75" customHeight="1">
      <c r="A20" s="210" t="s">
        <v>150</v>
      </c>
      <c r="B20" s="211"/>
      <c r="C20" s="211"/>
      <c r="D20" s="212"/>
      <c r="E20" s="112">
        <f>SUM(G20,I20,K20,M20,O20)</f>
        <v>7081193</v>
      </c>
      <c r="F20" s="109">
        <f>SUM(H20,J20,L20,N20,P20)</f>
        <v>100</v>
      </c>
      <c r="G20" s="112">
        <v>22648</v>
      </c>
      <c r="H20" s="110">
        <f t="shared" si="0"/>
        <v>0.31983311286671612</v>
      </c>
      <c r="I20" s="112">
        <v>4148114</v>
      </c>
      <c r="J20" s="110">
        <f t="shared" si="1"/>
        <v>58.5793100117452</v>
      </c>
      <c r="K20" s="112">
        <v>74406</v>
      </c>
      <c r="L20" s="110">
        <f t="shared" si="2"/>
        <v>1.0507551481791273</v>
      </c>
      <c r="M20" s="112">
        <v>2835988</v>
      </c>
      <c r="N20" s="110">
        <f>M20/E20*100</f>
        <v>40.049579216383449</v>
      </c>
      <c r="O20" s="112">
        <v>37</v>
      </c>
      <c r="P20" s="111">
        <f t="shared" si="3"/>
        <v>5.2251082550638006E-4</v>
      </c>
      <c r="T20" s="90"/>
      <c r="U20" s="90"/>
      <c r="W20" s="90"/>
      <c r="X20" s="90"/>
      <c r="Y20" s="90"/>
      <c r="AA20" s="90"/>
    </row>
    <row r="21" spans="1:27" s="10" customFormat="1" ht="21.75" customHeight="1">
      <c r="A21" s="210" t="s">
        <v>276</v>
      </c>
      <c r="B21" s="211"/>
      <c r="C21" s="211"/>
      <c r="D21" s="212"/>
      <c r="E21" s="112">
        <v>7108290</v>
      </c>
      <c r="F21" s="109">
        <f>SUM(H21,J21,L21,N21,P21)</f>
        <v>100</v>
      </c>
      <c r="G21" s="112">
        <v>23643</v>
      </c>
      <c r="H21" s="110">
        <f t="shared" si="0"/>
        <v>0.33261164077436345</v>
      </c>
      <c r="I21" s="112">
        <v>3945878</v>
      </c>
      <c r="J21" s="110">
        <f t="shared" si="1"/>
        <v>55.510931602396639</v>
      </c>
      <c r="K21" s="112">
        <v>83238</v>
      </c>
      <c r="L21" s="110">
        <f t="shared" si="2"/>
        <v>1.1709989322326466</v>
      </c>
      <c r="M21" s="112">
        <v>3055524</v>
      </c>
      <c r="N21" s="110">
        <f>M21/E21*100</f>
        <v>42.985359348028851</v>
      </c>
      <c r="O21" s="112">
        <v>7</v>
      </c>
      <c r="P21" s="111">
        <f t="shared" si="3"/>
        <v>9.847656750076319E-5</v>
      </c>
      <c r="T21" s="90"/>
      <c r="U21" s="90"/>
      <c r="W21" s="90"/>
      <c r="X21" s="90"/>
      <c r="Y21" s="90"/>
      <c r="AA21" s="90"/>
    </row>
    <row r="22" spans="1:27" s="10" customFormat="1" ht="21.75" customHeight="1">
      <c r="A22" s="210" t="s">
        <v>266</v>
      </c>
      <c r="B22" s="211"/>
      <c r="C22" s="211"/>
      <c r="D22" s="212"/>
      <c r="E22" s="112">
        <f>SUM(G22,I22,K22,M22,O22)</f>
        <v>7115387</v>
      </c>
      <c r="F22" s="109">
        <f>SUM(H22,J22,L22,N22,P22)</f>
        <v>100</v>
      </c>
      <c r="G22" s="112">
        <v>22917</v>
      </c>
      <c r="H22" s="110">
        <f>G22/E22*100</f>
        <v>0.32207664881755554</v>
      </c>
      <c r="I22" s="112">
        <v>3888285</v>
      </c>
      <c r="J22" s="110">
        <f t="shared" si="1"/>
        <v>54.646149253722953</v>
      </c>
      <c r="K22" s="112">
        <v>75653</v>
      </c>
      <c r="L22" s="110">
        <f>K22/E22*100</f>
        <v>1.0632309950252881</v>
      </c>
      <c r="M22" s="112">
        <v>3128515</v>
      </c>
      <c r="N22" s="110">
        <f>M22/E22*100</f>
        <v>43.96830418359535</v>
      </c>
      <c r="O22" s="112">
        <v>17</v>
      </c>
      <c r="P22" s="111">
        <f t="shared" si="3"/>
        <v>2.3891883884882156E-4</v>
      </c>
      <c r="T22" s="90"/>
      <c r="U22" s="90"/>
      <c r="W22" s="90"/>
      <c r="X22" s="90"/>
      <c r="Y22" s="90"/>
      <c r="AA22" s="90"/>
    </row>
    <row r="23" spans="1:27" s="31" customFormat="1" ht="21.75" customHeight="1">
      <c r="A23" s="268" t="s">
        <v>282</v>
      </c>
      <c r="B23" s="269"/>
      <c r="C23" s="269"/>
      <c r="D23" s="270"/>
      <c r="E23" s="273">
        <f>E22/E21*100</f>
        <v>100.0998411713647</v>
      </c>
      <c r="F23" s="274"/>
      <c r="G23" s="273">
        <f>G22/G21*100</f>
        <v>96.92932368988707</v>
      </c>
      <c r="H23" s="274"/>
      <c r="I23" s="273">
        <f>I22/I21*100</f>
        <v>98.540426237202468</v>
      </c>
      <c r="J23" s="274"/>
      <c r="K23" s="273">
        <f>K22/K21*100</f>
        <v>90.887575386241863</v>
      </c>
      <c r="L23" s="274"/>
      <c r="M23" s="273">
        <f>M22/M21*100</f>
        <v>102.38882103364269</v>
      </c>
      <c r="N23" s="274"/>
      <c r="O23" s="273">
        <f>O22/O21*100</f>
        <v>242.85714285714283</v>
      </c>
      <c r="P23" s="274"/>
    </row>
    <row r="24" spans="1:27" s="10" customFormat="1" ht="9" customHeight="1">
      <c r="A24" s="36"/>
      <c r="B24" s="36"/>
      <c r="C24" s="36"/>
      <c r="D24" s="36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27" s="10" customFormat="1" ht="15" customHeight="1">
      <c r="A25" s="18" t="s">
        <v>127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7" s="10" customFormat="1" ht="21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7" s="10" customFormat="1" ht="21.7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7" s="10" customFormat="1" ht="21.75" customHeight="1">
      <c r="E28" s="113"/>
      <c r="G28" s="90"/>
      <c r="I28" s="90"/>
      <c r="K28" s="90"/>
      <c r="M28" s="90"/>
      <c r="O28" s="90"/>
    </row>
    <row r="29" spans="1:27" s="10" customFormat="1" ht="21.75" customHeight="1">
      <c r="E29" s="90"/>
      <c r="G29" s="90"/>
      <c r="I29" s="90"/>
      <c r="K29" s="90"/>
      <c r="M29" s="90"/>
      <c r="O29" s="90"/>
    </row>
    <row r="30" spans="1:27" s="10" customFormat="1" ht="21.75" customHeight="1"/>
    <row r="31" spans="1:27" s="10" customFormat="1" ht="21.75" customHeight="1"/>
  </sheetData>
  <mergeCells count="32">
    <mergeCell ref="A21:D21"/>
    <mergeCell ref="F14:F15"/>
    <mergeCell ref="H14:H15"/>
    <mergeCell ref="J14:J15"/>
    <mergeCell ref="L14:L15"/>
    <mergeCell ref="A16:D16"/>
    <mergeCell ref="A17:D17"/>
    <mergeCell ref="A18:D18"/>
    <mergeCell ref="A19:D19"/>
    <mergeCell ref="A20:D20"/>
    <mergeCell ref="N14:N15"/>
    <mergeCell ref="P14:P15"/>
    <mergeCell ref="E12:F13"/>
    <mergeCell ref="G12:H13"/>
    <mergeCell ref="I12:J13"/>
    <mergeCell ref="K12:L13"/>
    <mergeCell ref="M12:N13"/>
    <mergeCell ref="O12:P13"/>
    <mergeCell ref="A22:D22"/>
    <mergeCell ref="A23:D23"/>
    <mergeCell ref="E23:F23"/>
    <mergeCell ref="G23:H23"/>
    <mergeCell ref="I23:J23"/>
    <mergeCell ref="K23:L23"/>
    <mergeCell ref="M23:N23"/>
    <mergeCell ref="O23:P23"/>
    <mergeCell ref="E24:F24"/>
    <mergeCell ref="G24:H24"/>
    <mergeCell ref="I24:J24"/>
    <mergeCell ref="K24:L24"/>
    <mergeCell ref="M24:N24"/>
    <mergeCell ref="O24:P24"/>
  </mergeCells>
  <phoneticPr fontId="1"/>
  <pageMargins left="0.70866141732283472" right="0.15748031496062992" top="0.74803149606299213" bottom="0.74803149606299213" header="0.31496062992125984" footer="0.3149606299212598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DB5D-08AE-418C-80F8-0D546B6106D5}">
  <sheetPr>
    <tabColor rgb="FFFFFF00"/>
  </sheetPr>
  <dimension ref="A1:N33"/>
  <sheetViews>
    <sheetView view="pageBreakPreview" topLeftCell="A24" zoomScaleNormal="100" zoomScaleSheetLayoutView="100" workbookViewId="0">
      <selection activeCell="W32" sqref="W32"/>
    </sheetView>
  </sheetViews>
  <sheetFormatPr defaultColWidth="8.5" defaultRowHeight="16.5"/>
  <cols>
    <col min="1" max="4" width="3" style="5" customWidth="1"/>
    <col min="5" max="14" width="10.125" style="5" customWidth="1"/>
    <col min="15" max="16384" width="8.5" style="5"/>
  </cols>
  <sheetData>
    <row r="1" spans="1:14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4" s="1" customFormat="1" ht="3.85" customHeight="1"/>
    <row r="3" spans="1:14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14" s="2" customFormat="1" ht="4.25" customHeight="1"/>
    <row r="5" spans="1:14" s="2" customFormat="1" ht="16.25" customHeight="1">
      <c r="A5" s="3" t="s">
        <v>259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4.5" customHeight="1"/>
    <row r="7" spans="1:14" s="8" customFormat="1" ht="16.899999999999999" customHeight="1">
      <c r="A7" s="6" t="s">
        <v>129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3"/>
    </row>
    <row r="8" spans="1:14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s="8" customFormat="1" ht="13.5" customHeight="1">
      <c r="A9" s="48" t="s">
        <v>175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9"/>
      <c r="M9" s="9"/>
      <c r="N9" s="9"/>
    </row>
    <row r="10" spans="1:14" s="8" customFormat="1" ht="13.5" customHeight="1">
      <c r="A10" s="67" t="s">
        <v>185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114"/>
      <c r="M10" s="114"/>
      <c r="N10" s="114"/>
    </row>
    <row r="11" spans="1:14" s="10" customFormat="1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1" t="s">
        <v>186</v>
      </c>
    </row>
    <row r="12" spans="1:14" s="10" customFormat="1" ht="13.5" customHeight="1">
      <c r="A12" s="115"/>
      <c r="B12" s="70"/>
      <c r="C12" s="97"/>
      <c r="D12" s="71"/>
      <c r="E12" s="232" t="s">
        <v>179</v>
      </c>
      <c r="F12" s="243"/>
      <c r="G12" s="236" t="s">
        <v>187</v>
      </c>
      <c r="H12" s="236"/>
      <c r="I12" s="236" t="s">
        <v>188</v>
      </c>
      <c r="J12" s="236"/>
      <c r="K12" s="236" t="s">
        <v>180</v>
      </c>
      <c r="L12" s="236"/>
      <c r="M12" s="236" t="s">
        <v>122</v>
      </c>
      <c r="N12" s="236"/>
    </row>
    <row r="13" spans="1:14" s="10" customFormat="1" ht="13.5" customHeight="1">
      <c r="A13" s="98"/>
      <c r="B13" s="116"/>
      <c r="C13" s="100" t="s">
        <v>2</v>
      </c>
      <c r="D13" s="101"/>
      <c r="E13" s="234"/>
      <c r="F13" s="244"/>
      <c r="G13" s="236"/>
      <c r="H13" s="236"/>
      <c r="I13" s="236"/>
      <c r="J13" s="236"/>
      <c r="K13" s="236"/>
      <c r="L13" s="236"/>
      <c r="M13" s="236"/>
      <c r="N13" s="236"/>
    </row>
    <row r="14" spans="1:14" s="10" customFormat="1" ht="13.5" customHeight="1">
      <c r="A14" s="98" t="s">
        <v>183</v>
      </c>
      <c r="B14" s="82"/>
      <c r="C14" s="117"/>
      <c r="D14" s="103"/>
      <c r="E14" s="76" t="s">
        <v>189</v>
      </c>
      <c r="F14" s="77" t="s">
        <v>190</v>
      </c>
      <c r="G14" s="68" t="s">
        <v>191</v>
      </c>
      <c r="H14" s="77" t="s">
        <v>192</v>
      </c>
      <c r="I14" s="68" t="s">
        <v>193</v>
      </c>
      <c r="J14" s="77" t="s">
        <v>194</v>
      </c>
      <c r="K14" s="68" t="s">
        <v>195</v>
      </c>
      <c r="L14" s="77" t="s">
        <v>196</v>
      </c>
      <c r="M14" s="68" t="s">
        <v>197</v>
      </c>
      <c r="N14" s="77" t="s">
        <v>198</v>
      </c>
    </row>
    <row r="15" spans="1:14" s="10" customFormat="1" ht="13.5" customHeight="1">
      <c r="A15" s="104"/>
      <c r="B15" s="105"/>
      <c r="C15" s="106"/>
      <c r="D15" s="118"/>
      <c r="E15" s="119" t="s">
        <v>199</v>
      </c>
      <c r="F15" s="81" t="s">
        <v>199</v>
      </c>
      <c r="G15" s="81" t="s">
        <v>199</v>
      </c>
      <c r="H15" s="81" t="s">
        <v>199</v>
      </c>
      <c r="I15" s="81" t="s">
        <v>199</v>
      </c>
      <c r="J15" s="81" t="s">
        <v>199</v>
      </c>
      <c r="K15" s="81" t="s">
        <v>200</v>
      </c>
      <c r="L15" s="81" t="s">
        <v>201</v>
      </c>
      <c r="M15" s="81" t="s">
        <v>146</v>
      </c>
      <c r="N15" s="81" t="s">
        <v>146</v>
      </c>
    </row>
    <row r="16" spans="1:14" s="31" customFormat="1" ht="15" hidden="1" customHeight="1">
      <c r="A16" s="237" t="s">
        <v>278</v>
      </c>
      <c r="B16" s="238"/>
      <c r="C16" s="238"/>
      <c r="D16" s="239"/>
      <c r="E16" s="120" t="s">
        <v>38</v>
      </c>
      <c r="F16" s="121">
        <v>17</v>
      </c>
      <c r="G16" s="121">
        <v>18</v>
      </c>
      <c r="H16" s="121">
        <v>7</v>
      </c>
      <c r="I16" s="121">
        <v>8</v>
      </c>
      <c r="J16" s="121">
        <v>5</v>
      </c>
      <c r="K16" s="121">
        <v>19</v>
      </c>
      <c r="L16" s="121">
        <v>14</v>
      </c>
      <c r="M16" s="121">
        <v>17</v>
      </c>
      <c r="N16" s="121">
        <v>22</v>
      </c>
    </row>
    <row r="17" spans="1:14" s="31" customFormat="1" ht="15" hidden="1" customHeight="1">
      <c r="A17" s="240"/>
      <c r="B17" s="241"/>
      <c r="C17" s="241"/>
      <c r="D17" s="242"/>
      <c r="E17" s="122"/>
      <c r="F17" s="123">
        <v>14830</v>
      </c>
      <c r="G17" s="123">
        <v>68557</v>
      </c>
      <c r="H17" s="123">
        <v>8659</v>
      </c>
      <c r="I17" s="123">
        <v>1484</v>
      </c>
      <c r="J17" s="123">
        <v>81</v>
      </c>
      <c r="K17" s="123">
        <v>66</v>
      </c>
      <c r="L17" s="123">
        <v>6459</v>
      </c>
      <c r="M17" s="123">
        <v>35</v>
      </c>
      <c r="N17" s="123">
        <v>1744</v>
      </c>
    </row>
    <row r="18" spans="1:14" s="31" customFormat="1" ht="15" customHeight="1">
      <c r="A18" s="237" t="s">
        <v>106</v>
      </c>
      <c r="B18" s="238"/>
      <c r="C18" s="238"/>
      <c r="D18" s="239"/>
      <c r="E18" s="120" t="s">
        <v>11</v>
      </c>
      <c r="F18" s="121">
        <v>12</v>
      </c>
      <c r="G18" s="121">
        <v>17</v>
      </c>
      <c r="H18" s="121">
        <v>5</v>
      </c>
      <c r="I18" s="121">
        <v>6</v>
      </c>
      <c r="J18" s="121">
        <v>4</v>
      </c>
      <c r="K18" s="121">
        <v>19</v>
      </c>
      <c r="L18" s="121">
        <v>14</v>
      </c>
      <c r="M18" s="121">
        <v>14</v>
      </c>
      <c r="N18" s="121">
        <v>22</v>
      </c>
    </row>
    <row r="19" spans="1:14" s="31" customFormat="1" ht="15" customHeight="1">
      <c r="A19" s="240"/>
      <c r="B19" s="241"/>
      <c r="C19" s="241"/>
      <c r="D19" s="242"/>
      <c r="E19" s="122"/>
      <c r="F19" s="123">
        <v>19380</v>
      </c>
      <c r="G19" s="123">
        <v>61072</v>
      </c>
      <c r="H19" s="123">
        <v>8585</v>
      </c>
      <c r="I19" s="123">
        <v>1370</v>
      </c>
      <c r="J19" s="123">
        <v>62</v>
      </c>
      <c r="K19" s="123">
        <v>45</v>
      </c>
      <c r="L19" s="123">
        <v>6745</v>
      </c>
      <c r="M19" s="123">
        <v>34</v>
      </c>
      <c r="N19" s="123">
        <v>1547</v>
      </c>
    </row>
    <row r="20" spans="1:14" s="10" customFormat="1" ht="15" customHeight="1">
      <c r="A20" s="237" t="s">
        <v>148</v>
      </c>
      <c r="B20" s="238"/>
      <c r="C20" s="238"/>
      <c r="D20" s="239"/>
      <c r="E20" s="120" t="s">
        <v>11</v>
      </c>
      <c r="F20" s="121">
        <v>14</v>
      </c>
      <c r="G20" s="121">
        <v>15</v>
      </c>
      <c r="H20" s="121">
        <v>5</v>
      </c>
      <c r="I20" s="121">
        <v>6</v>
      </c>
      <c r="J20" s="121">
        <v>3</v>
      </c>
      <c r="K20" s="121">
        <v>18</v>
      </c>
      <c r="L20" s="121">
        <v>10</v>
      </c>
      <c r="M20" s="121">
        <v>13</v>
      </c>
      <c r="N20" s="121">
        <v>22</v>
      </c>
    </row>
    <row r="21" spans="1:14" s="10" customFormat="1" ht="15" customHeight="1">
      <c r="A21" s="240"/>
      <c r="B21" s="241"/>
      <c r="C21" s="241"/>
      <c r="D21" s="242"/>
      <c r="E21" s="122"/>
      <c r="F21" s="123">
        <v>19450</v>
      </c>
      <c r="G21" s="123">
        <v>51395</v>
      </c>
      <c r="H21" s="123">
        <v>9247</v>
      </c>
      <c r="I21" s="123">
        <v>1022</v>
      </c>
      <c r="J21" s="123">
        <v>89</v>
      </c>
      <c r="K21" s="123">
        <v>32</v>
      </c>
      <c r="L21" s="123">
        <v>7072</v>
      </c>
      <c r="M21" s="123">
        <v>23</v>
      </c>
      <c r="N21" s="123">
        <v>1545</v>
      </c>
    </row>
    <row r="22" spans="1:14" s="10" customFormat="1" ht="15" customHeight="1">
      <c r="A22" s="237" t="s">
        <v>149</v>
      </c>
      <c r="B22" s="238"/>
      <c r="C22" s="238"/>
      <c r="D22" s="239"/>
      <c r="E22" s="120" t="s">
        <v>11</v>
      </c>
      <c r="F22" s="121">
        <v>14</v>
      </c>
      <c r="G22" s="121">
        <v>15</v>
      </c>
      <c r="H22" s="121">
        <v>5</v>
      </c>
      <c r="I22" s="121">
        <v>6</v>
      </c>
      <c r="J22" s="121">
        <v>4</v>
      </c>
      <c r="K22" s="121">
        <v>20</v>
      </c>
      <c r="L22" s="121">
        <v>10</v>
      </c>
      <c r="M22" s="121">
        <v>11</v>
      </c>
      <c r="N22" s="121">
        <v>22</v>
      </c>
    </row>
    <row r="23" spans="1:14" s="10" customFormat="1" ht="15" customHeight="1">
      <c r="A23" s="240"/>
      <c r="B23" s="241"/>
      <c r="C23" s="241"/>
      <c r="D23" s="242"/>
      <c r="E23" s="122"/>
      <c r="F23" s="123">
        <v>21231</v>
      </c>
      <c r="G23" s="123">
        <v>56144</v>
      </c>
      <c r="H23" s="123">
        <v>10254</v>
      </c>
      <c r="I23" s="123">
        <v>1274</v>
      </c>
      <c r="J23" s="123">
        <v>205</v>
      </c>
      <c r="K23" s="123">
        <v>40</v>
      </c>
      <c r="L23" s="123">
        <v>1698</v>
      </c>
      <c r="M23" s="123">
        <v>31</v>
      </c>
      <c r="N23" s="123">
        <v>1537</v>
      </c>
    </row>
    <row r="24" spans="1:14" s="10" customFormat="1" ht="15" customHeight="1">
      <c r="A24" s="237" t="s">
        <v>150</v>
      </c>
      <c r="B24" s="245"/>
      <c r="C24" s="245"/>
      <c r="D24" s="246"/>
      <c r="E24" s="120" t="s">
        <v>11</v>
      </c>
      <c r="F24" s="121">
        <v>14</v>
      </c>
      <c r="G24" s="121">
        <v>14</v>
      </c>
      <c r="H24" s="121">
        <v>4</v>
      </c>
      <c r="I24" s="121">
        <v>5</v>
      </c>
      <c r="J24" s="121">
        <v>2</v>
      </c>
      <c r="K24" s="121">
        <v>20</v>
      </c>
      <c r="L24" s="121">
        <v>9</v>
      </c>
      <c r="M24" s="121">
        <v>10</v>
      </c>
      <c r="N24" s="121">
        <v>22</v>
      </c>
    </row>
    <row r="25" spans="1:14" s="10" customFormat="1" ht="15" customHeight="1">
      <c r="A25" s="247"/>
      <c r="B25" s="248"/>
      <c r="C25" s="248"/>
      <c r="D25" s="249"/>
      <c r="E25" s="122"/>
      <c r="F25" s="123">
        <v>18509</v>
      </c>
      <c r="G25" s="123">
        <v>51223</v>
      </c>
      <c r="H25" s="123">
        <v>6343</v>
      </c>
      <c r="I25" s="123">
        <v>520</v>
      </c>
      <c r="J25" s="123">
        <v>78</v>
      </c>
      <c r="K25" s="123">
        <v>32</v>
      </c>
      <c r="L25" s="123">
        <v>5245</v>
      </c>
      <c r="M25" s="123">
        <v>19</v>
      </c>
      <c r="N25" s="123">
        <v>1497</v>
      </c>
    </row>
    <row r="26" spans="1:14" s="10" customFormat="1" ht="15" customHeight="1">
      <c r="A26" s="237" t="s">
        <v>276</v>
      </c>
      <c r="B26" s="245"/>
      <c r="C26" s="245"/>
      <c r="D26" s="246"/>
      <c r="E26" s="120" t="s">
        <v>11</v>
      </c>
      <c r="F26" s="121">
        <v>15</v>
      </c>
      <c r="G26" s="121">
        <v>15</v>
      </c>
      <c r="H26" s="121">
        <v>4</v>
      </c>
      <c r="I26" s="121">
        <v>7</v>
      </c>
      <c r="J26" s="121">
        <v>1</v>
      </c>
      <c r="K26" s="121">
        <v>21</v>
      </c>
      <c r="L26" s="121">
        <v>8</v>
      </c>
      <c r="M26" s="121">
        <v>12</v>
      </c>
      <c r="N26" s="121">
        <v>21</v>
      </c>
    </row>
    <row r="27" spans="1:14" s="10" customFormat="1" ht="15" customHeight="1">
      <c r="A27" s="247"/>
      <c r="B27" s="248"/>
      <c r="C27" s="248"/>
      <c r="D27" s="249"/>
      <c r="E27" s="122"/>
      <c r="F27" s="123">
        <v>17980</v>
      </c>
      <c r="G27" s="123">
        <v>53524</v>
      </c>
      <c r="H27" s="123">
        <v>4346</v>
      </c>
      <c r="I27" s="123">
        <v>394</v>
      </c>
      <c r="J27" s="123">
        <v>76</v>
      </c>
      <c r="K27" s="123">
        <v>56</v>
      </c>
      <c r="L27" s="123">
        <v>22325</v>
      </c>
      <c r="M27" s="123">
        <v>45</v>
      </c>
      <c r="N27" s="123">
        <v>1127</v>
      </c>
    </row>
    <row r="28" spans="1:14" s="10" customFormat="1" ht="15" customHeight="1">
      <c r="A28" s="237" t="s">
        <v>266</v>
      </c>
      <c r="B28" s="245"/>
      <c r="C28" s="245"/>
      <c r="D28" s="246"/>
      <c r="E28" s="120"/>
      <c r="F28" s="121">
        <v>15</v>
      </c>
      <c r="G28" s="121">
        <v>16</v>
      </c>
      <c r="H28" s="121">
        <v>3</v>
      </c>
      <c r="I28" s="121">
        <v>5</v>
      </c>
      <c r="J28" s="121">
        <v>1</v>
      </c>
      <c r="K28" s="121">
        <v>20</v>
      </c>
      <c r="L28" s="121">
        <v>7</v>
      </c>
      <c r="M28" s="121">
        <v>13</v>
      </c>
      <c r="N28" s="121">
        <v>22</v>
      </c>
    </row>
    <row r="29" spans="1:14" s="10" customFormat="1" ht="15" customHeight="1">
      <c r="A29" s="247"/>
      <c r="B29" s="248"/>
      <c r="C29" s="248"/>
      <c r="D29" s="249"/>
      <c r="E29" s="122"/>
      <c r="F29" s="123">
        <v>18069</v>
      </c>
      <c r="G29" s="123">
        <v>58533</v>
      </c>
      <c r="H29" s="123">
        <v>5038</v>
      </c>
      <c r="I29" s="123">
        <v>344</v>
      </c>
      <c r="J29" s="123">
        <v>63</v>
      </c>
      <c r="K29" s="123">
        <v>54</v>
      </c>
      <c r="L29" s="123">
        <v>20745</v>
      </c>
      <c r="M29" s="123">
        <v>42</v>
      </c>
      <c r="N29" s="123">
        <v>959</v>
      </c>
    </row>
    <row r="30" spans="1:14" s="31" customFormat="1" ht="30" customHeight="1">
      <c r="A30" s="268" t="s">
        <v>282</v>
      </c>
      <c r="B30" s="269"/>
      <c r="C30" s="269"/>
      <c r="D30" s="270"/>
      <c r="E30" s="124" t="s">
        <v>11</v>
      </c>
      <c r="F30" s="272">
        <f>F29/F27*100</f>
        <v>100.49499443826473</v>
      </c>
      <c r="G30" s="272">
        <f t="shared" ref="G30:N30" si="0">G29/G27*100</f>
        <v>109.35841865331439</v>
      </c>
      <c r="H30" s="272">
        <f t="shared" si="0"/>
        <v>115.92268752876207</v>
      </c>
      <c r="I30" s="272">
        <f t="shared" si="0"/>
        <v>87.309644670050758</v>
      </c>
      <c r="J30" s="272">
        <f t="shared" si="0"/>
        <v>82.89473684210526</v>
      </c>
      <c r="K30" s="272">
        <f t="shared" si="0"/>
        <v>96.428571428571431</v>
      </c>
      <c r="L30" s="272">
        <f t="shared" si="0"/>
        <v>92.922732362821947</v>
      </c>
      <c r="M30" s="272">
        <f t="shared" si="0"/>
        <v>93.333333333333329</v>
      </c>
      <c r="N30" s="272">
        <f t="shared" si="0"/>
        <v>85.093167701863365</v>
      </c>
    </row>
    <row r="31" spans="1:14" s="10" customFormat="1" ht="9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s="10" customFormat="1">
      <c r="A32" s="18" t="s">
        <v>127</v>
      </c>
      <c r="B32" s="18"/>
      <c r="C32" s="18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</row>
    <row r="33" spans="1:14" ht="26.25" customHeight="1">
      <c r="A33" s="20"/>
      <c r="B33" s="20"/>
      <c r="C33" s="20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</row>
  </sheetData>
  <mergeCells count="13">
    <mergeCell ref="A28:D29"/>
    <mergeCell ref="A30:D30"/>
    <mergeCell ref="A18:D19"/>
    <mergeCell ref="A20:D21"/>
    <mergeCell ref="A22:D23"/>
    <mergeCell ref="A24:D25"/>
    <mergeCell ref="A26:D27"/>
    <mergeCell ref="M12:N13"/>
    <mergeCell ref="A16:D17"/>
    <mergeCell ref="E12:F13"/>
    <mergeCell ref="G12:H13"/>
    <mergeCell ref="I12:J13"/>
    <mergeCell ref="K12:L13"/>
  </mergeCells>
  <phoneticPr fontId="1"/>
  <pageMargins left="0.70866141732283472" right="0.15748031496062992" top="0.74803149606299213" bottom="0.74803149606299213" header="0.31496062992125984" footer="0.31496062992125984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35B4-2103-4E68-A7A9-DD8E89C23751}">
  <sheetPr>
    <tabColor rgb="FFFFFF00"/>
  </sheetPr>
  <dimension ref="A1:K33"/>
  <sheetViews>
    <sheetView view="pageBreakPreview" zoomScaleNormal="100" zoomScaleSheetLayoutView="100" workbookViewId="0">
      <selection activeCell="A21" sqref="A21:K23"/>
    </sheetView>
  </sheetViews>
  <sheetFormatPr defaultColWidth="8.5" defaultRowHeight="16.5"/>
  <cols>
    <col min="1" max="4" width="3" style="5" customWidth="1"/>
    <col min="5" max="11" width="10" style="5" customWidth="1"/>
    <col min="12" max="16384" width="8.5" style="5"/>
  </cols>
  <sheetData>
    <row r="1" spans="1:11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1" s="1" customFormat="1" ht="3.85" customHeight="1"/>
    <row r="3" spans="1:11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s="2" customFormat="1" ht="4.25" customHeight="1"/>
    <row r="5" spans="1:11" s="2" customFormat="1" ht="16.25" customHeight="1">
      <c r="A5" s="3" t="s">
        <v>259</v>
      </c>
      <c r="B5" s="3"/>
      <c r="C5" s="3"/>
      <c r="D5" s="3"/>
      <c r="E5" s="4"/>
      <c r="F5" s="4"/>
      <c r="G5" s="4"/>
      <c r="H5" s="4"/>
      <c r="I5" s="4"/>
      <c r="J5" s="4"/>
      <c r="K5" s="4"/>
    </row>
    <row r="6" spans="1:11" ht="4.5" customHeight="1"/>
    <row r="7" spans="1:11" s="8" customFormat="1" ht="16.899999999999999" customHeight="1">
      <c r="A7" s="6" t="s">
        <v>129</v>
      </c>
      <c r="B7" s="7"/>
      <c r="C7" s="7"/>
      <c r="D7" s="7"/>
      <c r="E7" s="7"/>
      <c r="F7" s="7"/>
      <c r="G7" s="7"/>
      <c r="H7" s="7"/>
      <c r="I7" s="7"/>
      <c r="J7" s="7"/>
      <c r="K7" s="23"/>
    </row>
    <row r="8" spans="1:11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8" customFormat="1" ht="13.5" customHeight="1">
      <c r="A9" s="48" t="s">
        <v>202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s="8" customFormat="1" ht="13.5" customHeight="1">
      <c r="A10" s="67" t="s">
        <v>203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s="10" customFormat="1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1" t="s">
        <v>204</v>
      </c>
    </row>
    <row r="12" spans="1:11" s="10" customFormat="1" ht="13.5" customHeight="1">
      <c r="A12" s="96"/>
      <c r="B12" s="70"/>
      <c r="C12" s="97"/>
      <c r="D12" s="70"/>
      <c r="E12" s="68"/>
      <c r="F12" s="68"/>
      <c r="G12" s="68"/>
      <c r="H12" s="68"/>
      <c r="I12" s="68"/>
      <c r="J12" s="68"/>
      <c r="K12" s="68"/>
    </row>
    <row r="13" spans="1:11" s="10" customFormat="1" ht="13.5" customHeight="1">
      <c r="A13" s="98"/>
      <c r="B13" s="99"/>
      <c r="C13" s="100" t="s">
        <v>2</v>
      </c>
      <c r="D13" s="100"/>
      <c r="E13" s="79" t="s">
        <v>205</v>
      </c>
      <c r="F13" s="79" t="s">
        <v>206</v>
      </c>
      <c r="G13" s="79" t="s">
        <v>207</v>
      </c>
      <c r="H13" s="79" t="s">
        <v>208</v>
      </c>
      <c r="I13" s="79" t="s">
        <v>209</v>
      </c>
      <c r="J13" s="79" t="s">
        <v>210</v>
      </c>
      <c r="K13" s="79" t="s">
        <v>211</v>
      </c>
    </row>
    <row r="14" spans="1:11" s="10" customFormat="1" ht="13.5" customHeight="1">
      <c r="A14" s="98" t="s">
        <v>183</v>
      </c>
      <c r="B14" s="82"/>
      <c r="C14" s="102"/>
      <c r="D14" s="125"/>
      <c r="E14" s="79"/>
      <c r="F14" s="79"/>
      <c r="G14" s="79"/>
      <c r="H14" s="79"/>
      <c r="I14" s="79"/>
      <c r="J14" s="79"/>
      <c r="K14" s="79" t="s">
        <v>212</v>
      </c>
    </row>
    <row r="15" spans="1:11" s="10" customFormat="1" ht="13.5" customHeight="1">
      <c r="A15" s="104"/>
      <c r="B15" s="105"/>
      <c r="C15" s="106"/>
      <c r="D15" s="126"/>
      <c r="E15" s="127"/>
      <c r="F15" s="127"/>
      <c r="G15" s="127"/>
      <c r="H15" s="127"/>
      <c r="I15" s="127"/>
      <c r="J15" s="127"/>
      <c r="K15" s="127"/>
    </row>
    <row r="16" spans="1:11" s="10" customFormat="1" ht="21.75" customHeight="1">
      <c r="A16" s="250" t="s">
        <v>105</v>
      </c>
      <c r="B16" s="225"/>
      <c r="C16" s="225"/>
      <c r="D16" s="208"/>
      <c r="E16" s="94">
        <v>22</v>
      </c>
      <c r="F16" s="94">
        <v>1372920</v>
      </c>
      <c r="G16" s="94">
        <v>1080294</v>
      </c>
      <c r="H16" s="128">
        <v>292626</v>
      </c>
      <c r="I16" s="128">
        <v>21814</v>
      </c>
      <c r="J16" s="128">
        <v>242123</v>
      </c>
      <c r="K16" s="94">
        <v>2</v>
      </c>
    </row>
    <row r="17" spans="1:11" s="31" customFormat="1" ht="21.75" customHeight="1">
      <c r="A17" s="250" t="s">
        <v>106</v>
      </c>
      <c r="B17" s="225"/>
      <c r="C17" s="225"/>
      <c r="D17" s="208"/>
      <c r="E17" s="94">
        <v>22</v>
      </c>
      <c r="F17" s="94">
        <v>1408460</v>
      </c>
      <c r="G17" s="94">
        <v>1103340</v>
      </c>
      <c r="H17" s="128">
        <v>305120</v>
      </c>
      <c r="I17" s="128">
        <v>7891</v>
      </c>
      <c r="J17" s="128">
        <v>218300</v>
      </c>
      <c r="K17" s="94">
        <v>2</v>
      </c>
    </row>
    <row r="18" spans="1:11" s="31" customFormat="1" ht="21.75" customHeight="1">
      <c r="A18" s="250" t="s">
        <v>148</v>
      </c>
      <c r="B18" s="225"/>
      <c r="C18" s="225"/>
      <c r="D18" s="208"/>
      <c r="E18" s="94">
        <v>22</v>
      </c>
      <c r="F18" s="94">
        <v>1160012</v>
      </c>
      <c r="G18" s="94">
        <v>1080178</v>
      </c>
      <c r="H18" s="128">
        <v>79834</v>
      </c>
      <c r="I18" s="128">
        <v>68142</v>
      </c>
      <c r="J18" s="128">
        <v>104559</v>
      </c>
      <c r="K18" s="94">
        <v>3</v>
      </c>
    </row>
    <row r="19" spans="1:11" s="10" customFormat="1" ht="21.75" customHeight="1">
      <c r="A19" s="250" t="s">
        <v>149</v>
      </c>
      <c r="B19" s="225"/>
      <c r="C19" s="225"/>
      <c r="D19" s="208"/>
      <c r="E19" s="94">
        <v>22</v>
      </c>
      <c r="F19" s="94">
        <v>1282808</v>
      </c>
      <c r="G19" s="94">
        <v>1084875</v>
      </c>
      <c r="H19" s="128">
        <v>197933</v>
      </c>
      <c r="I19" s="128">
        <v>22679</v>
      </c>
      <c r="J19" s="128">
        <v>162191</v>
      </c>
      <c r="K19" s="94">
        <v>4</v>
      </c>
    </row>
    <row r="20" spans="1:11" s="10" customFormat="1" ht="21.75" customHeight="1">
      <c r="A20" s="210" t="s">
        <v>150</v>
      </c>
      <c r="B20" s="211"/>
      <c r="C20" s="211"/>
      <c r="D20" s="212"/>
      <c r="E20" s="94">
        <v>22</v>
      </c>
      <c r="F20" s="94">
        <v>1192627</v>
      </c>
      <c r="G20" s="94">
        <v>1080740</v>
      </c>
      <c r="H20" s="128">
        <v>111887</v>
      </c>
      <c r="I20" s="128">
        <v>23759</v>
      </c>
      <c r="J20" s="128">
        <v>115835</v>
      </c>
      <c r="K20" s="94">
        <v>1</v>
      </c>
    </row>
    <row r="21" spans="1:11" s="10" customFormat="1" ht="21.75" customHeight="1">
      <c r="A21" s="210" t="s">
        <v>110</v>
      </c>
      <c r="B21" s="211"/>
      <c r="C21" s="211"/>
      <c r="D21" s="212"/>
      <c r="E21" s="94">
        <v>22</v>
      </c>
      <c r="F21" s="94">
        <v>1191716</v>
      </c>
      <c r="G21" s="94">
        <v>1077514</v>
      </c>
      <c r="H21" s="128">
        <v>114202</v>
      </c>
      <c r="I21" s="128">
        <v>16204</v>
      </c>
      <c r="J21" s="128">
        <v>-23413</v>
      </c>
      <c r="K21" s="94">
        <v>5</v>
      </c>
    </row>
    <row r="22" spans="1:11" s="10" customFormat="1" ht="21.75" customHeight="1">
      <c r="A22" s="210" t="s">
        <v>283</v>
      </c>
      <c r="B22" s="211"/>
      <c r="C22" s="211"/>
      <c r="D22" s="212"/>
      <c r="E22" s="94">
        <v>22</v>
      </c>
      <c r="F22" s="94">
        <v>1075794</v>
      </c>
      <c r="G22" s="94">
        <v>1113133</v>
      </c>
      <c r="H22" s="128">
        <v>-37339</v>
      </c>
      <c r="I22" s="128">
        <v>7519</v>
      </c>
      <c r="J22" s="128">
        <v>48339</v>
      </c>
      <c r="K22" s="94">
        <v>7</v>
      </c>
    </row>
    <row r="23" spans="1:11" s="31" customFormat="1" ht="21.75" customHeight="1">
      <c r="A23" s="268" t="s">
        <v>282</v>
      </c>
      <c r="B23" s="269"/>
      <c r="C23" s="269"/>
      <c r="D23" s="270"/>
      <c r="E23" s="272">
        <f>E20/E19*100</f>
        <v>100</v>
      </c>
      <c r="F23" s="272">
        <f>F22/F21*100</f>
        <v>90.272682417623002</v>
      </c>
      <c r="G23" s="272">
        <f t="shared" ref="G23:K23" si="0">G22/G21*100</f>
        <v>103.30566470598062</v>
      </c>
      <c r="H23" s="275">
        <f t="shared" si="0"/>
        <v>-32.695574508327354</v>
      </c>
      <c r="I23" s="272">
        <f t="shared" si="0"/>
        <v>46.402122932609231</v>
      </c>
      <c r="J23" s="275">
        <f>J22/J21*100</f>
        <v>-206.46222184256609</v>
      </c>
      <c r="K23" s="272">
        <f t="shared" si="0"/>
        <v>140</v>
      </c>
    </row>
    <row r="24" spans="1:11" s="10" customForma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s="10" customFormat="1" ht="15" customHeight="1">
      <c r="A25" s="18" t="s">
        <v>127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>
      <c r="A26" s="20"/>
      <c r="B26" s="20"/>
      <c r="C26" s="20"/>
      <c r="D26" s="20"/>
      <c r="E26" s="21"/>
      <c r="F26" s="21"/>
      <c r="G26" s="21"/>
      <c r="H26" s="21"/>
      <c r="I26" s="21"/>
      <c r="J26" s="21"/>
      <c r="K26" s="21"/>
    </row>
    <row r="28" spans="1:11">
      <c r="F28" s="22"/>
      <c r="G28" s="22"/>
      <c r="H28" s="22"/>
      <c r="I28" s="22"/>
      <c r="K28" s="22"/>
    </row>
    <row r="29" spans="1:11">
      <c r="F29" s="22"/>
      <c r="G29" s="22"/>
      <c r="H29" s="22"/>
      <c r="I29" s="22"/>
      <c r="J29" s="22"/>
      <c r="K29" s="22"/>
    </row>
    <row r="30" spans="1:11">
      <c r="F30" s="22"/>
      <c r="G30" s="22"/>
      <c r="H30" s="22"/>
      <c r="I30" s="22"/>
    </row>
    <row r="31" spans="1:11">
      <c r="F31" s="22"/>
      <c r="G31" s="22"/>
      <c r="H31" s="22"/>
      <c r="J31" s="22"/>
    </row>
    <row r="32" spans="1:11">
      <c r="F32" s="22"/>
      <c r="G32" s="22"/>
      <c r="H32" s="22"/>
      <c r="I32" s="22"/>
      <c r="J32" s="22"/>
    </row>
    <row r="33" spans="6:10">
      <c r="F33" s="22"/>
      <c r="G33" s="22"/>
      <c r="H33" s="22"/>
      <c r="J33" s="22"/>
    </row>
  </sheetData>
  <mergeCells count="8">
    <mergeCell ref="A23:D23"/>
    <mergeCell ref="A21:D21"/>
    <mergeCell ref="A22:D22"/>
    <mergeCell ref="A16:D16"/>
    <mergeCell ref="A17:D17"/>
    <mergeCell ref="A18:D18"/>
    <mergeCell ref="A19:D19"/>
    <mergeCell ref="A20:D20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06B4-8326-434A-B514-91E8B3091C5B}">
  <sheetPr>
    <tabColor rgb="FFFFFF00"/>
  </sheetPr>
  <dimension ref="A1:M21"/>
  <sheetViews>
    <sheetView view="pageBreakPreview" zoomScale="110" zoomScaleNormal="100" zoomScaleSheetLayoutView="110" workbookViewId="0">
      <selection activeCell="B14" sqref="B14:M21"/>
    </sheetView>
  </sheetViews>
  <sheetFormatPr defaultColWidth="8.5" defaultRowHeight="16.5"/>
  <cols>
    <col min="1" max="1" width="10.875" style="5" customWidth="1"/>
    <col min="2" max="2" width="7.625" style="5" customWidth="1"/>
    <col min="3" max="3" width="7" style="5" customWidth="1"/>
    <col min="4" max="4" width="1.625" style="5" customWidth="1"/>
    <col min="5" max="5" width="10.875" style="5" customWidth="1"/>
    <col min="6" max="7" width="7.25" style="5" customWidth="1"/>
    <col min="8" max="8" width="1.625" style="5" customWidth="1"/>
    <col min="9" max="9" width="10.875" style="5" customWidth="1"/>
    <col min="10" max="12" width="7" style="5" customWidth="1"/>
    <col min="13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3" s="2" customFormat="1" ht="4.25" customHeight="1"/>
    <row r="5" spans="1:13" s="2" customFormat="1" ht="16.25" customHeight="1">
      <c r="A5" s="3" t="s">
        <v>259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4.5" customHeight="1"/>
    <row r="7" spans="1:13" s="8" customFormat="1" ht="16.899999999999999" customHeight="1">
      <c r="A7" s="6" t="s">
        <v>213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s="8" customFormat="1" ht="13.5" customHeight="1">
      <c r="A9" s="176" t="s">
        <v>214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3" s="8" customFormat="1" ht="9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3" s="10" customFormat="1" ht="15" customHeight="1">
      <c r="A11" s="31" t="s">
        <v>215</v>
      </c>
      <c r="B11" s="31"/>
      <c r="C11" s="31"/>
      <c r="D11" s="31"/>
      <c r="E11" s="31" t="s">
        <v>216</v>
      </c>
      <c r="F11" s="31"/>
      <c r="G11" s="11"/>
      <c r="H11" s="31"/>
      <c r="I11" s="31" t="s">
        <v>217</v>
      </c>
      <c r="J11" s="31"/>
      <c r="K11" s="31"/>
      <c r="L11" s="11"/>
    </row>
    <row r="12" spans="1:13" s="10" customFormat="1" ht="21.75" customHeight="1">
      <c r="A12" s="129" t="s">
        <v>2</v>
      </c>
      <c r="B12" s="130" t="s">
        <v>218</v>
      </c>
      <c r="C12" s="130" t="s">
        <v>219</v>
      </c>
      <c r="D12" s="131"/>
      <c r="E12" s="129" t="s">
        <v>2</v>
      </c>
      <c r="F12" s="130" t="s">
        <v>218</v>
      </c>
      <c r="G12" s="130" t="s">
        <v>219</v>
      </c>
      <c r="H12" s="131"/>
      <c r="I12" s="129" t="s">
        <v>2</v>
      </c>
      <c r="J12" s="130" t="s">
        <v>218</v>
      </c>
      <c r="K12" s="130" t="s">
        <v>219</v>
      </c>
      <c r="L12" s="130" t="s">
        <v>220</v>
      </c>
    </row>
    <row r="13" spans="1:13" s="10" customFormat="1" ht="21.75" customHeight="1">
      <c r="A13" s="132"/>
      <c r="B13" s="133"/>
      <c r="C13" s="133" t="s">
        <v>221</v>
      </c>
      <c r="D13" s="134"/>
      <c r="E13" s="132"/>
      <c r="F13" s="133"/>
      <c r="G13" s="133" t="s">
        <v>221</v>
      </c>
      <c r="H13" s="134"/>
      <c r="I13" s="132"/>
      <c r="J13" s="133"/>
      <c r="K13" s="133" t="s">
        <v>221</v>
      </c>
      <c r="L13" s="133" t="s">
        <v>222</v>
      </c>
    </row>
    <row r="14" spans="1:13" s="10" customFormat="1" ht="21.75" customHeight="1">
      <c r="A14" s="135" t="s">
        <v>223</v>
      </c>
      <c r="B14" s="276">
        <v>115</v>
      </c>
      <c r="C14" s="94">
        <v>34095</v>
      </c>
      <c r="D14" s="131"/>
      <c r="E14" s="135" t="s">
        <v>224</v>
      </c>
      <c r="F14" s="276">
        <v>114</v>
      </c>
      <c r="G14" s="94">
        <v>7627</v>
      </c>
      <c r="H14" s="131"/>
      <c r="I14" s="135" t="s">
        <v>225</v>
      </c>
      <c r="J14" s="276">
        <v>7</v>
      </c>
      <c r="K14" s="94">
        <v>21</v>
      </c>
      <c r="L14" s="94">
        <v>10079</v>
      </c>
      <c r="M14" s="31"/>
    </row>
    <row r="15" spans="1:13" s="10" customFormat="1" ht="21.75" customHeight="1">
      <c r="A15" s="135" t="s">
        <v>226</v>
      </c>
      <c r="B15" s="276">
        <v>41</v>
      </c>
      <c r="C15" s="94">
        <v>2583</v>
      </c>
      <c r="D15" s="131"/>
      <c r="E15" s="135" t="s">
        <v>227</v>
      </c>
      <c r="F15" s="276">
        <v>104</v>
      </c>
      <c r="G15" s="94">
        <v>28791</v>
      </c>
      <c r="H15" s="131"/>
      <c r="I15" s="135" t="s">
        <v>228</v>
      </c>
      <c r="J15" s="276">
        <v>4</v>
      </c>
      <c r="K15" s="94">
        <v>53</v>
      </c>
      <c r="L15" s="94">
        <v>2422</v>
      </c>
      <c r="M15" s="31"/>
    </row>
    <row r="16" spans="1:13" s="10" customFormat="1" ht="21.75" customHeight="1">
      <c r="A16" s="135" t="s">
        <v>229</v>
      </c>
      <c r="B16" s="276">
        <v>58</v>
      </c>
      <c r="C16" s="94">
        <v>10417</v>
      </c>
      <c r="D16" s="131"/>
      <c r="E16" s="135" t="s">
        <v>229</v>
      </c>
      <c r="F16" s="276">
        <v>66</v>
      </c>
      <c r="G16" s="94">
        <v>10677</v>
      </c>
      <c r="H16" s="131"/>
      <c r="I16" s="136"/>
      <c r="J16" s="137"/>
      <c r="K16" s="137"/>
      <c r="L16" s="137"/>
      <c r="M16" s="31"/>
    </row>
    <row r="17" spans="1:13" s="10" customFormat="1" ht="21.75" customHeight="1">
      <c r="A17" s="135" t="s">
        <v>119</v>
      </c>
      <c r="B17" s="138" t="s">
        <v>230</v>
      </c>
      <c r="C17" s="94">
        <f>SUM(C14:C16)</f>
        <v>47095</v>
      </c>
      <c r="D17" s="131"/>
      <c r="E17" s="135" t="s">
        <v>119</v>
      </c>
      <c r="F17" s="138" t="s">
        <v>230</v>
      </c>
      <c r="G17" s="94">
        <f>SUM(G14:G16)</f>
        <v>47095</v>
      </c>
      <c r="H17" s="131"/>
      <c r="I17" s="136"/>
      <c r="J17" s="137"/>
      <c r="K17" s="137"/>
      <c r="L17" s="137"/>
      <c r="M17" s="31"/>
    </row>
    <row r="18" spans="1:13" s="10" customFormat="1" ht="9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1"/>
    </row>
    <row r="19" spans="1:13" s="10" customFormat="1" ht="15" customHeight="1">
      <c r="A19" s="18" t="s">
        <v>127</v>
      </c>
      <c r="B19" s="18"/>
      <c r="C19" s="18"/>
      <c r="D19" s="18"/>
      <c r="E19" s="18" t="s">
        <v>287</v>
      </c>
      <c r="F19" s="18"/>
      <c r="G19" s="18"/>
      <c r="H19" s="18"/>
      <c r="I19" s="18"/>
      <c r="J19" s="18"/>
      <c r="K19" s="18"/>
      <c r="L19" s="18"/>
      <c r="M19" s="31"/>
    </row>
    <row r="20" spans="1:13">
      <c r="A20" s="2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36"/>
    </row>
    <row r="21" spans="1:13" ht="26.25" customHeight="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</sheetData>
  <mergeCells count="1">
    <mergeCell ref="A9:L9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549A-DADE-41DA-8002-449C8F0B8B67}">
  <sheetPr>
    <tabColor rgb="FFFFFF00"/>
  </sheetPr>
  <dimension ref="A1:G26"/>
  <sheetViews>
    <sheetView view="pageBreakPreview" zoomScaleNormal="100" zoomScaleSheetLayoutView="100" workbookViewId="0">
      <selection activeCell="E15" sqref="E15:G22"/>
    </sheetView>
  </sheetViews>
  <sheetFormatPr defaultColWidth="8.5" defaultRowHeight="16.5"/>
  <cols>
    <col min="1" max="4" width="4.375" style="5" customWidth="1"/>
    <col min="5" max="7" width="14.625" style="5" customWidth="1"/>
    <col min="8" max="16384" width="8.5" style="5"/>
  </cols>
  <sheetData>
    <row r="1" spans="1:7" s="260" customFormat="1" ht="23.35" customHeight="1">
      <c r="A1" s="258" t="s">
        <v>256</v>
      </c>
      <c r="B1" s="258"/>
      <c r="C1" s="258"/>
      <c r="D1" s="258"/>
      <c r="E1" s="258"/>
      <c r="F1" s="258"/>
      <c r="G1" s="259"/>
    </row>
    <row r="2" spans="1:7" s="1" customFormat="1" ht="3.85" customHeight="1"/>
    <row r="3" spans="1:7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</row>
    <row r="4" spans="1:7" s="2" customFormat="1" ht="4.25" customHeight="1"/>
    <row r="5" spans="1:7" s="2" customFormat="1" ht="16.25" customHeight="1">
      <c r="A5" s="3" t="s">
        <v>259</v>
      </c>
      <c r="B5" s="3"/>
      <c r="C5" s="3"/>
      <c r="D5" s="3"/>
      <c r="E5" s="4"/>
      <c r="F5" s="4"/>
      <c r="G5" s="4"/>
    </row>
    <row r="6" spans="1:7" ht="4.5" customHeight="1"/>
    <row r="7" spans="1:7" s="8" customFormat="1" ht="16.899999999999999" customHeight="1">
      <c r="A7" s="6" t="s">
        <v>213</v>
      </c>
      <c r="B7" s="7"/>
      <c r="C7" s="7"/>
      <c r="D7" s="7"/>
      <c r="E7" s="7"/>
      <c r="F7" s="7"/>
      <c r="G7" s="23"/>
    </row>
    <row r="8" spans="1:7" s="8" customFormat="1" ht="9" customHeight="1">
      <c r="A8" s="48"/>
      <c r="B8" s="48"/>
      <c r="C8" s="48"/>
      <c r="D8" s="48"/>
      <c r="E8" s="48"/>
      <c r="F8" s="48"/>
      <c r="G8" s="48"/>
    </row>
    <row r="9" spans="1:7" s="8" customFormat="1" ht="13.5" customHeight="1">
      <c r="A9" s="67" t="s">
        <v>231</v>
      </c>
      <c r="B9" s="67"/>
      <c r="C9" s="67"/>
      <c r="D9" s="67"/>
      <c r="E9" s="67"/>
      <c r="F9" s="67"/>
      <c r="G9" s="67"/>
    </row>
    <row r="10" spans="1:7" s="10" customFormat="1" ht="15" customHeight="1">
      <c r="G10" s="139"/>
    </row>
    <row r="11" spans="1:7" s="10" customFormat="1" ht="13.5" customHeight="1">
      <c r="A11" s="140"/>
      <c r="B11" s="141"/>
      <c r="C11" s="142"/>
      <c r="D11" s="143"/>
      <c r="E11" s="144"/>
      <c r="F11" s="144"/>
      <c r="G11" s="144"/>
    </row>
    <row r="12" spans="1:7" s="10" customFormat="1" ht="13.5" customHeight="1">
      <c r="A12" s="145"/>
      <c r="B12" s="146"/>
      <c r="C12" s="147" t="s">
        <v>2</v>
      </c>
      <c r="D12" s="148"/>
      <c r="E12" s="149" t="s">
        <v>232</v>
      </c>
      <c r="F12" s="149" t="s">
        <v>233</v>
      </c>
      <c r="G12" s="149" t="s">
        <v>234</v>
      </c>
    </row>
    <row r="13" spans="1:7" s="10" customFormat="1" ht="13.5" customHeight="1">
      <c r="A13" s="251" t="s">
        <v>235</v>
      </c>
      <c r="B13" s="252"/>
      <c r="C13" s="150"/>
      <c r="D13" s="151"/>
      <c r="E13" s="149"/>
      <c r="F13" s="149"/>
      <c r="G13" s="149"/>
    </row>
    <row r="14" spans="1:7" s="10" customFormat="1" ht="15.75" customHeight="1">
      <c r="A14" s="152"/>
      <c r="B14" s="153"/>
      <c r="C14" s="154"/>
      <c r="D14" s="155"/>
      <c r="E14" s="156"/>
      <c r="F14" s="123" t="s">
        <v>236</v>
      </c>
      <c r="G14" s="123" t="s">
        <v>237</v>
      </c>
    </row>
    <row r="15" spans="1:7" s="10" customFormat="1" ht="24" customHeight="1">
      <c r="A15" s="157" t="s">
        <v>189</v>
      </c>
      <c r="B15" s="158"/>
      <c r="C15" s="159"/>
      <c r="D15" s="160"/>
      <c r="E15" s="161">
        <v>6</v>
      </c>
      <c r="F15" s="277">
        <v>2251</v>
      </c>
      <c r="G15" s="277">
        <v>3984</v>
      </c>
    </row>
    <row r="16" spans="1:7" s="10" customFormat="1" ht="24" customHeight="1">
      <c r="A16" s="253" t="s">
        <v>238</v>
      </c>
      <c r="B16" s="254"/>
      <c r="C16" s="162" t="s">
        <v>239</v>
      </c>
      <c r="D16" s="160"/>
      <c r="E16" s="161">
        <v>5</v>
      </c>
      <c r="F16" s="277">
        <v>3401</v>
      </c>
      <c r="G16" s="277">
        <v>17541</v>
      </c>
    </row>
    <row r="17" spans="1:7" s="10" customFormat="1" ht="24" customHeight="1">
      <c r="A17" s="255"/>
      <c r="B17" s="256"/>
      <c r="C17" s="162" t="s">
        <v>240</v>
      </c>
      <c r="D17" s="160"/>
      <c r="E17" s="161"/>
      <c r="F17" s="277"/>
      <c r="G17" s="277"/>
    </row>
    <row r="18" spans="1:7" s="10" customFormat="1" ht="24" customHeight="1">
      <c r="A18" s="255"/>
      <c r="B18" s="256"/>
      <c r="C18" s="162" t="s">
        <v>229</v>
      </c>
      <c r="D18" s="160"/>
      <c r="E18" s="161">
        <v>9</v>
      </c>
      <c r="F18" s="277">
        <v>9100</v>
      </c>
      <c r="G18" s="277">
        <v>16879</v>
      </c>
    </row>
    <row r="19" spans="1:7" s="10" customFormat="1" ht="24" customHeight="1">
      <c r="A19" s="255"/>
      <c r="B19" s="256"/>
      <c r="C19" s="162" t="s">
        <v>24</v>
      </c>
      <c r="D19" s="160"/>
      <c r="E19" s="161">
        <v>10</v>
      </c>
      <c r="F19" s="277">
        <v>12501</v>
      </c>
      <c r="G19" s="277">
        <v>34420</v>
      </c>
    </row>
    <row r="20" spans="1:7" s="10" customFormat="1" ht="24" customHeight="1">
      <c r="A20" s="157" t="s">
        <v>241</v>
      </c>
      <c r="B20" s="158"/>
      <c r="C20" s="159"/>
      <c r="D20" s="160"/>
      <c r="E20" s="161">
        <v>2</v>
      </c>
      <c r="F20" s="277">
        <v>98</v>
      </c>
      <c r="G20" s="277">
        <v>172</v>
      </c>
    </row>
    <row r="21" spans="1:7" s="10" customFormat="1" ht="24" customHeight="1">
      <c r="A21" s="157" t="s">
        <v>242</v>
      </c>
      <c r="B21" s="158"/>
      <c r="C21" s="159"/>
      <c r="D21" s="160"/>
      <c r="E21" s="161">
        <v>29</v>
      </c>
      <c r="F21" s="163" t="s">
        <v>243</v>
      </c>
      <c r="G21" s="277">
        <v>53967</v>
      </c>
    </row>
    <row r="22" spans="1:7" s="10" customFormat="1" ht="24" customHeight="1">
      <c r="A22" s="157" t="s">
        <v>119</v>
      </c>
      <c r="B22" s="158"/>
      <c r="C22" s="159"/>
      <c r="D22" s="160"/>
      <c r="E22" s="163" t="s">
        <v>244</v>
      </c>
      <c r="F22" s="163" t="s">
        <v>243</v>
      </c>
      <c r="G22" s="277">
        <f>SUM(G15,G19:G21)</f>
        <v>92543</v>
      </c>
    </row>
    <row r="23" spans="1:7" s="10" customFormat="1" ht="9" customHeight="1">
      <c r="A23" s="36"/>
      <c r="B23" s="36"/>
      <c r="C23" s="36"/>
      <c r="D23" s="36"/>
      <c r="E23" s="36"/>
      <c r="F23" s="36"/>
      <c r="G23" s="36"/>
    </row>
    <row r="24" spans="1:7" s="10" customFormat="1" ht="15" customHeight="1">
      <c r="A24" s="18" t="s">
        <v>127</v>
      </c>
      <c r="B24" s="18"/>
      <c r="C24" s="18"/>
      <c r="D24" s="18"/>
      <c r="E24" s="18"/>
      <c r="F24" s="18"/>
      <c r="G24" s="18"/>
    </row>
    <row r="25" spans="1:7">
      <c r="A25" s="36"/>
      <c r="B25" s="36"/>
      <c r="C25" s="36"/>
      <c r="D25" s="36"/>
      <c r="E25" s="36"/>
    </row>
    <row r="26" spans="1:7">
      <c r="A26" s="36"/>
      <c r="B26" s="36"/>
      <c r="C26" s="36"/>
      <c r="D26" s="36"/>
      <c r="E26" s="36"/>
    </row>
  </sheetData>
  <mergeCells count="2">
    <mergeCell ref="A13:B13"/>
    <mergeCell ref="A16:B19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65C-E26C-45DF-A1F7-0A1C7E2809D5}">
  <sheetPr>
    <tabColor rgb="FFFFFF00"/>
  </sheetPr>
  <dimension ref="A1:G28"/>
  <sheetViews>
    <sheetView tabSelected="1" view="pageBreakPreview" zoomScaleNormal="100" zoomScaleSheetLayoutView="100" workbookViewId="0">
      <selection activeCell="A6" sqref="A6"/>
    </sheetView>
  </sheetViews>
  <sheetFormatPr defaultColWidth="8.5" defaultRowHeight="16.5"/>
  <cols>
    <col min="1" max="2" width="5.25" style="5" customWidth="1"/>
    <col min="3" max="7" width="12" style="5" customWidth="1"/>
    <col min="8" max="16384" width="8.5" style="5"/>
  </cols>
  <sheetData>
    <row r="1" spans="1:7" s="260" customFormat="1" ht="23.35" customHeight="1">
      <c r="A1" s="258" t="s">
        <v>256</v>
      </c>
      <c r="B1" s="258"/>
      <c r="C1" s="258"/>
      <c r="D1" s="258"/>
      <c r="E1" s="258"/>
      <c r="F1" s="258"/>
      <c r="G1" s="259"/>
    </row>
    <row r="2" spans="1:7" s="1" customFormat="1" ht="3.85" customHeight="1"/>
    <row r="3" spans="1:7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</row>
    <row r="4" spans="1:7" s="2" customFormat="1" ht="4.25" customHeight="1"/>
    <row r="5" spans="1:7" s="2" customFormat="1" ht="16.25" customHeight="1">
      <c r="A5" s="3" t="s">
        <v>288</v>
      </c>
      <c r="B5" s="3"/>
      <c r="C5" s="4"/>
      <c r="D5" s="4"/>
      <c r="E5" s="4"/>
      <c r="F5" s="4"/>
      <c r="G5" s="4"/>
    </row>
    <row r="6" spans="1:7" ht="4.5" customHeight="1"/>
    <row r="7" spans="1:7" s="8" customFormat="1" ht="16.899999999999999" customHeight="1">
      <c r="A7" s="176" t="s">
        <v>245</v>
      </c>
      <c r="B7" s="176"/>
      <c r="C7" s="176"/>
      <c r="D7" s="176"/>
      <c r="E7" s="176"/>
      <c r="F7" s="176"/>
      <c r="G7" s="176"/>
    </row>
    <row r="8" spans="1:7" s="10" customFormat="1" ht="15" customHeight="1">
      <c r="A8" s="31"/>
      <c r="B8" s="31"/>
      <c r="C8" s="31"/>
      <c r="D8" s="31"/>
      <c r="E8" s="31"/>
      <c r="F8" s="31"/>
      <c r="G8" s="11" t="s">
        <v>1</v>
      </c>
    </row>
    <row r="9" spans="1:7" s="10" customFormat="1" ht="15" customHeight="1">
      <c r="A9" s="177" t="s">
        <v>246</v>
      </c>
      <c r="B9" s="178"/>
      <c r="C9" s="181" t="s">
        <v>247</v>
      </c>
      <c r="D9" s="164"/>
      <c r="E9" s="61" t="s">
        <v>248</v>
      </c>
      <c r="F9" s="183" t="s">
        <v>249</v>
      </c>
      <c r="G9" s="61" t="s">
        <v>248</v>
      </c>
    </row>
    <row r="10" spans="1:7" s="10" customFormat="1" ht="15" customHeight="1">
      <c r="A10" s="179"/>
      <c r="B10" s="180"/>
      <c r="C10" s="182"/>
      <c r="D10" s="62" t="s">
        <v>250</v>
      </c>
      <c r="E10" s="62" t="s">
        <v>251</v>
      </c>
      <c r="F10" s="184"/>
      <c r="G10" s="62" t="s">
        <v>251</v>
      </c>
    </row>
    <row r="11" spans="1:7" s="31" customFormat="1" ht="21.75" customHeight="1">
      <c r="A11" s="174" t="s">
        <v>252</v>
      </c>
      <c r="B11" s="175"/>
      <c r="C11" s="14">
        <v>19</v>
      </c>
      <c r="D11" s="14">
        <v>0</v>
      </c>
      <c r="E11" s="49">
        <v>136</v>
      </c>
      <c r="F11" s="14">
        <v>2680</v>
      </c>
      <c r="G11" s="49">
        <v>107</v>
      </c>
    </row>
    <row r="12" spans="1:7" s="31" customFormat="1" ht="21.75" customHeight="1">
      <c r="A12" s="174" t="s">
        <v>106</v>
      </c>
      <c r="B12" s="175"/>
      <c r="C12" s="14">
        <v>14</v>
      </c>
      <c r="D12" s="14">
        <v>3</v>
      </c>
      <c r="E12" s="49">
        <v>74</v>
      </c>
      <c r="F12" s="14">
        <v>2489</v>
      </c>
      <c r="G12" s="49">
        <v>93</v>
      </c>
    </row>
    <row r="13" spans="1:7" s="31" customFormat="1" ht="21.75" customHeight="1">
      <c r="A13" s="174" t="s">
        <v>253</v>
      </c>
      <c r="B13" s="175"/>
      <c r="C13" s="14">
        <v>13</v>
      </c>
      <c r="D13" s="14">
        <v>0</v>
      </c>
      <c r="E13" s="49">
        <v>93</v>
      </c>
      <c r="F13" s="14">
        <v>2522</v>
      </c>
      <c r="G13" s="49">
        <v>101</v>
      </c>
    </row>
    <row r="14" spans="1:7" s="31" customFormat="1" ht="21.75" customHeight="1">
      <c r="A14" s="174" t="s">
        <v>254</v>
      </c>
      <c r="B14" s="175"/>
      <c r="C14" s="14">
        <v>14</v>
      </c>
      <c r="D14" s="14">
        <v>0</v>
      </c>
      <c r="E14" s="49">
        <v>108</v>
      </c>
      <c r="F14" s="14">
        <v>3204</v>
      </c>
      <c r="G14" s="49">
        <v>127</v>
      </c>
    </row>
    <row r="15" spans="1:7" s="31" customFormat="1" ht="21.75" customHeight="1">
      <c r="A15" s="174" t="s">
        <v>279</v>
      </c>
      <c r="B15" s="175"/>
      <c r="C15" s="14">
        <v>18</v>
      </c>
      <c r="D15" s="14">
        <v>0</v>
      </c>
      <c r="E15" s="49">
        <v>129</v>
      </c>
      <c r="F15" s="14">
        <v>4849</v>
      </c>
      <c r="G15" s="49">
        <v>151</v>
      </c>
    </row>
    <row r="16" spans="1:7" s="31" customFormat="1" ht="21.75" customHeight="1">
      <c r="A16" s="174" t="s">
        <v>280</v>
      </c>
      <c r="B16" s="175"/>
      <c r="C16" s="14">
        <v>12</v>
      </c>
      <c r="D16" s="14">
        <v>0</v>
      </c>
      <c r="E16" s="49">
        <v>67</v>
      </c>
      <c r="F16" s="14">
        <v>2750</v>
      </c>
      <c r="G16" s="49">
        <v>57</v>
      </c>
    </row>
    <row r="17" spans="1:7" s="31" customFormat="1" ht="21.75" customHeight="1">
      <c r="A17" s="174" t="s">
        <v>266</v>
      </c>
      <c r="B17" s="175"/>
      <c r="C17" s="14">
        <v>9</v>
      </c>
      <c r="D17" s="14">
        <v>0</v>
      </c>
      <c r="E17" s="49">
        <v>75</v>
      </c>
      <c r="F17" s="14">
        <v>2628</v>
      </c>
      <c r="G17" s="49">
        <v>96</v>
      </c>
    </row>
    <row r="18" spans="1:7" s="10" customFormat="1" ht="6.75" customHeight="1">
      <c r="A18" s="36"/>
      <c r="B18" s="36"/>
      <c r="C18" s="36"/>
      <c r="D18" s="36"/>
      <c r="E18" s="36"/>
      <c r="F18" s="36"/>
      <c r="G18" s="36"/>
    </row>
    <row r="19" spans="1:7" s="10" customFormat="1">
      <c r="A19" s="18" t="s">
        <v>255</v>
      </c>
      <c r="B19" s="18"/>
      <c r="C19" s="18"/>
      <c r="D19" s="18"/>
      <c r="E19" s="18"/>
      <c r="F19" s="18"/>
      <c r="G19" s="18"/>
    </row>
    <row r="20" spans="1:7">
      <c r="A20" s="11"/>
      <c r="B20" s="11"/>
      <c r="C20" s="50"/>
      <c r="D20" s="50"/>
      <c r="E20" s="50"/>
      <c r="F20" s="50"/>
      <c r="G20" s="50"/>
    </row>
    <row r="23" spans="1:7">
      <c r="E23" s="22"/>
    </row>
    <row r="24" spans="1:7">
      <c r="E24" s="22"/>
    </row>
    <row r="25" spans="1:7">
      <c r="E25" s="22"/>
    </row>
    <row r="26" spans="1:7">
      <c r="E26" s="22"/>
    </row>
    <row r="27" spans="1:7">
      <c r="E27" s="22"/>
    </row>
    <row r="28" spans="1:7">
      <c r="E28" s="22"/>
    </row>
  </sheetData>
  <mergeCells count="11">
    <mergeCell ref="A13:B13"/>
    <mergeCell ref="A14:B14"/>
    <mergeCell ref="A15:B15"/>
    <mergeCell ref="A16:B16"/>
    <mergeCell ref="A17:B17"/>
    <mergeCell ref="A12:B12"/>
    <mergeCell ref="A7:G7"/>
    <mergeCell ref="A9:B10"/>
    <mergeCell ref="C9:C10"/>
    <mergeCell ref="F9:F10"/>
    <mergeCell ref="A11:B11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1A0B-861C-48C4-AD3A-51303610BE4E}">
  <sheetPr>
    <tabColor rgb="FFFFFF00"/>
  </sheetPr>
  <dimension ref="A1:K15"/>
  <sheetViews>
    <sheetView view="pageBreakPreview" zoomScaleNormal="100" zoomScaleSheetLayoutView="100" workbookViewId="0">
      <selection activeCell="M12" sqref="M12"/>
    </sheetView>
  </sheetViews>
  <sheetFormatPr defaultColWidth="8.5" defaultRowHeight="16.5"/>
  <cols>
    <col min="1" max="1" width="8.875" style="5" customWidth="1"/>
    <col min="2" max="10" width="6" style="5" customWidth="1"/>
    <col min="11" max="16384" width="8.5" style="5"/>
  </cols>
  <sheetData>
    <row r="1" spans="1:11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9"/>
    </row>
    <row r="2" spans="1:11" s="1" customFormat="1" ht="3.85" customHeight="1"/>
    <row r="3" spans="1:11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1" s="2" customFormat="1" ht="4.25" customHeight="1"/>
    <row r="5" spans="1:11" s="2" customFormat="1" ht="16.25" customHeight="1">
      <c r="A5" s="3" t="s">
        <v>257</v>
      </c>
      <c r="B5" s="4"/>
      <c r="C5" s="4"/>
      <c r="D5" s="4"/>
      <c r="E5" s="4"/>
      <c r="F5" s="4"/>
      <c r="G5" s="4"/>
      <c r="H5" s="4"/>
      <c r="I5" s="4"/>
      <c r="J5" s="4"/>
    </row>
    <row r="6" spans="1:11" ht="4.5" customHeight="1"/>
    <row r="7" spans="1:11" s="8" customFormat="1" ht="16.899999999999999" customHeight="1">
      <c r="A7" s="6" t="s">
        <v>263</v>
      </c>
      <c r="B7" s="7"/>
      <c r="C7" s="7"/>
      <c r="D7" s="7"/>
      <c r="E7" s="7"/>
      <c r="F7" s="7"/>
      <c r="G7" s="7"/>
      <c r="H7" s="7"/>
      <c r="I7" s="7"/>
      <c r="J7" s="23"/>
    </row>
    <row r="8" spans="1:11" s="8" customFormat="1" ht="9" customHeight="1">
      <c r="A8" s="9"/>
      <c r="B8" s="24"/>
      <c r="C8" s="9"/>
      <c r="D8" s="9"/>
      <c r="E8" s="9"/>
      <c r="F8" s="9"/>
      <c r="G8" s="9"/>
      <c r="H8" s="9"/>
      <c r="I8" s="9"/>
      <c r="J8" s="9"/>
    </row>
    <row r="9" spans="1:11" s="10" customFormat="1" ht="15" customHeight="1">
      <c r="J9" s="11" t="s">
        <v>1</v>
      </c>
    </row>
    <row r="10" spans="1:11" s="10" customFormat="1" ht="30" customHeight="1">
      <c r="A10" s="12" t="s">
        <v>2</v>
      </c>
      <c r="B10" s="13" t="s">
        <v>16</v>
      </c>
      <c r="C10" s="13" t="s">
        <v>17</v>
      </c>
      <c r="D10" s="13" t="s">
        <v>18</v>
      </c>
      <c r="E10" s="13" t="s">
        <v>19</v>
      </c>
      <c r="F10" s="13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</row>
    <row r="11" spans="1:11" s="10" customFormat="1" ht="30" customHeight="1">
      <c r="A11" s="15" t="s">
        <v>25</v>
      </c>
      <c r="B11" s="16">
        <v>30</v>
      </c>
      <c r="C11" s="16">
        <v>11</v>
      </c>
      <c r="D11" s="16">
        <v>16</v>
      </c>
      <c r="E11" s="16">
        <v>22</v>
      </c>
      <c r="F11" s="16">
        <v>12</v>
      </c>
      <c r="G11" s="16">
        <v>16</v>
      </c>
      <c r="H11" s="16">
        <v>8</v>
      </c>
      <c r="I11" s="16">
        <v>14</v>
      </c>
      <c r="J11" s="16">
        <v>129</v>
      </c>
      <c r="K11" s="25"/>
    </row>
    <row r="12" spans="1:11" s="10" customFormat="1" ht="30" customHeight="1">
      <c r="A12" s="15" t="s">
        <v>26</v>
      </c>
      <c r="B12" s="16">
        <v>1</v>
      </c>
      <c r="C12" s="16">
        <v>2</v>
      </c>
      <c r="D12" s="16" t="s">
        <v>11</v>
      </c>
      <c r="E12" s="16">
        <v>1</v>
      </c>
      <c r="F12" s="166">
        <v>1</v>
      </c>
      <c r="G12" s="16">
        <v>1</v>
      </c>
      <c r="H12" s="16" t="s">
        <v>11</v>
      </c>
      <c r="I12" s="16">
        <v>1</v>
      </c>
      <c r="J12" s="166">
        <f>SUM(B12:I12)</f>
        <v>7</v>
      </c>
    </row>
    <row r="13" spans="1:11" s="10" customFormat="1" ht="9" customHeight="1">
      <c r="A13" s="5"/>
      <c r="B13" s="26"/>
      <c r="C13" s="26"/>
      <c r="D13" s="5"/>
      <c r="E13" s="5"/>
      <c r="F13" s="5"/>
      <c r="G13" s="5"/>
      <c r="H13" s="5"/>
      <c r="I13" s="5"/>
      <c r="J13" s="5"/>
    </row>
    <row r="14" spans="1:11" s="10" customFormat="1" ht="15" customHeight="1">
      <c r="A14" s="18" t="s">
        <v>15</v>
      </c>
      <c r="B14" s="27"/>
      <c r="C14" s="27"/>
      <c r="D14" s="19"/>
      <c r="E14" s="19"/>
      <c r="F14" s="19"/>
      <c r="G14" s="19"/>
      <c r="H14" s="5"/>
      <c r="I14" s="5"/>
      <c r="J14" s="19"/>
    </row>
    <row r="15" spans="1:11">
      <c r="A15" s="11" t="s">
        <v>27</v>
      </c>
      <c r="B15" s="28"/>
      <c r="C15" s="28"/>
      <c r="D15" s="21"/>
      <c r="E15" s="21"/>
      <c r="F15" s="21"/>
      <c r="G15" s="21"/>
      <c r="H15" s="5">
        <v>8</v>
      </c>
      <c r="J15" s="21"/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9D70-59C9-49CD-96CC-0B179C21C0BC}">
  <sheetPr>
    <tabColor rgb="FFFFFF00"/>
  </sheetPr>
  <dimension ref="A1:J17"/>
  <sheetViews>
    <sheetView view="pageBreakPreview" zoomScaleNormal="100" zoomScaleSheetLayoutView="100" workbookViewId="0">
      <selection activeCell="M12" sqref="M12"/>
    </sheetView>
  </sheetViews>
  <sheetFormatPr defaultColWidth="8.5" defaultRowHeight="16.5"/>
  <cols>
    <col min="1" max="1" width="10" style="5" customWidth="1"/>
    <col min="2" max="9" width="9" style="5" customWidth="1"/>
    <col min="10" max="16384" width="8.5" style="5"/>
  </cols>
  <sheetData>
    <row r="1" spans="1:10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9"/>
    </row>
    <row r="2" spans="1:10" s="1" customFormat="1" ht="3.85" customHeight="1"/>
    <row r="3" spans="1:10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</row>
    <row r="4" spans="1:10" s="2" customFormat="1" ht="4.25" customHeight="1"/>
    <row r="5" spans="1:10" s="2" customFormat="1" ht="16.25" customHeight="1">
      <c r="A5" s="3" t="s">
        <v>257</v>
      </c>
      <c r="B5" s="4"/>
      <c r="C5" s="4"/>
      <c r="D5" s="4"/>
      <c r="E5" s="4"/>
      <c r="F5" s="4"/>
      <c r="G5" s="4"/>
      <c r="H5" s="4"/>
      <c r="I5" s="4"/>
    </row>
    <row r="6" spans="1:10" ht="4.5" customHeight="1"/>
    <row r="7" spans="1:10" s="8" customFormat="1" ht="16.899999999999999" customHeight="1">
      <c r="A7" s="6" t="s">
        <v>28</v>
      </c>
      <c r="B7" s="7"/>
      <c r="C7" s="7"/>
      <c r="D7" s="7"/>
      <c r="E7" s="7"/>
      <c r="F7" s="7"/>
      <c r="G7" s="7"/>
      <c r="H7" s="7"/>
      <c r="I7" s="23"/>
    </row>
    <row r="8" spans="1:10" s="10" customFormat="1" ht="15" customHeight="1">
      <c r="I8" s="29"/>
    </row>
    <row r="9" spans="1:10" s="10" customFormat="1" ht="30" customHeight="1">
      <c r="A9" s="185" t="s">
        <v>29</v>
      </c>
      <c r="B9" s="187" t="s">
        <v>30</v>
      </c>
      <c r="C9" s="185" t="s">
        <v>31</v>
      </c>
      <c r="D9" s="189" t="s">
        <v>264</v>
      </c>
      <c r="E9" s="190"/>
      <c r="F9" s="190"/>
      <c r="G9" s="190"/>
      <c r="H9" s="190"/>
      <c r="I9" s="191"/>
      <c r="J9" s="31"/>
    </row>
    <row r="10" spans="1:10" s="10" customFormat="1" ht="30" customHeight="1">
      <c r="A10" s="186"/>
      <c r="B10" s="188"/>
      <c r="C10" s="186"/>
      <c r="D10" s="14" t="s">
        <v>32</v>
      </c>
      <c r="E10" s="14" t="s">
        <v>30</v>
      </c>
      <c r="F10" s="14" t="s">
        <v>33</v>
      </c>
      <c r="G10" s="14" t="s">
        <v>32</v>
      </c>
      <c r="H10" s="14" t="s">
        <v>30</v>
      </c>
      <c r="I10" s="14" t="s">
        <v>33</v>
      </c>
      <c r="J10" s="31"/>
    </row>
    <row r="11" spans="1:10" s="10" customFormat="1" ht="30" customHeight="1">
      <c r="A11" s="33" t="s">
        <v>36</v>
      </c>
      <c r="B11" s="14">
        <v>7</v>
      </c>
      <c r="C11" s="34">
        <v>145</v>
      </c>
      <c r="D11" s="14" t="s">
        <v>34</v>
      </c>
      <c r="E11" s="14">
        <v>1</v>
      </c>
      <c r="F11" s="168">
        <v>13</v>
      </c>
      <c r="G11" s="14" t="s">
        <v>35</v>
      </c>
      <c r="H11" s="14">
        <v>1</v>
      </c>
      <c r="I11" s="14">
        <v>25</v>
      </c>
      <c r="J11" s="31"/>
    </row>
    <row r="12" spans="1:10" s="10" customFormat="1" ht="30" customHeight="1">
      <c r="A12" s="33" t="s">
        <v>40</v>
      </c>
      <c r="B12" s="34">
        <v>6</v>
      </c>
      <c r="C12" s="34">
        <v>125</v>
      </c>
      <c r="D12" s="14" t="s">
        <v>37</v>
      </c>
      <c r="E12" s="14" t="s">
        <v>38</v>
      </c>
      <c r="F12" s="14" t="s">
        <v>38</v>
      </c>
      <c r="G12" s="14" t="s">
        <v>39</v>
      </c>
      <c r="H12" s="14" t="s">
        <v>38</v>
      </c>
      <c r="I12" s="14" t="s">
        <v>38</v>
      </c>
      <c r="J12" s="31"/>
    </row>
    <row r="13" spans="1:10" s="10" customFormat="1" ht="30" customHeight="1">
      <c r="A13" s="33" t="s">
        <v>43</v>
      </c>
      <c r="B13" s="34">
        <v>6</v>
      </c>
      <c r="C13" s="34">
        <v>125</v>
      </c>
      <c r="D13" s="14" t="s">
        <v>41</v>
      </c>
      <c r="E13" s="14" t="s">
        <v>38</v>
      </c>
      <c r="F13" s="14" t="s">
        <v>38</v>
      </c>
      <c r="G13" s="14" t="s">
        <v>42</v>
      </c>
      <c r="H13" s="35" t="s">
        <v>11</v>
      </c>
      <c r="I13" s="35" t="s">
        <v>11</v>
      </c>
      <c r="J13" s="31"/>
    </row>
    <row r="14" spans="1:10" s="10" customFormat="1" ht="30" customHeight="1">
      <c r="A14" s="33" t="s">
        <v>14</v>
      </c>
      <c r="B14" s="34">
        <v>5</v>
      </c>
      <c r="C14" s="34">
        <v>118</v>
      </c>
      <c r="D14" s="14" t="s">
        <v>44</v>
      </c>
      <c r="E14" s="14" t="s">
        <v>38</v>
      </c>
      <c r="F14" s="14" t="s">
        <v>38</v>
      </c>
      <c r="G14" s="14" t="s">
        <v>45</v>
      </c>
      <c r="H14" s="14">
        <v>2</v>
      </c>
      <c r="I14" s="168">
        <v>33</v>
      </c>
      <c r="J14" s="31"/>
    </row>
    <row r="15" spans="1:10" s="10" customFormat="1" ht="30" customHeight="1">
      <c r="A15" s="33" t="s">
        <v>265</v>
      </c>
      <c r="B15" s="34">
        <v>5</v>
      </c>
      <c r="C15" s="34">
        <v>104</v>
      </c>
      <c r="D15" s="14" t="s">
        <v>46</v>
      </c>
      <c r="E15" s="14">
        <v>1</v>
      </c>
      <c r="F15" s="14">
        <v>22</v>
      </c>
      <c r="G15" s="14" t="s">
        <v>47</v>
      </c>
      <c r="H15" s="14">
        <v>5</v>
      </c>
      <c r="I15" s="168">
        <f>SUM(F11:F15,I11:I14)</f>
        <v>93</v>
      </c>
      <c r="J15" s="31"/>
    </row>
    <row r="16" spans="1:10" s="10" customFormat="1" ht="15.75" customHeight="1">
      <c r="A16" s="18" t="s">
        <v>15</v>
      </c>
      <c r="B16" s="18"/>
      <c r="C16" s="18"/>
      <c r="D16" s="36"/>
      <c r="E16" s="36"/>
      <c r="F16" s="36"/>
      <c r="G16" s="36"/>
      <c r="H16" s="36"/>
      <c r="I16" s="18"/>
    </row>
    <row r="17" spans="1:9" s="10" customFormat="1" ht="15" customHeight="1">
      <c r="A17" s="20"/>
      <c r="B17" s="21"/>
      <c r="C17" s="21"/>
      <c r="D17" s="5"/>
      <c r="E17" s="5"/>
      <c r="F17" s="5"/>
      <c r="G17" s="5"/>
      <c r="H17" s="5"/>
      <c r="I17" s="21"/>
    </row>
  </sheetData>
  <mergeCells count="4">
    <mergeCell ref="A9:A10"/>
    <mergeCell ref="B9:B10"/>
    <mergeCell ref="C9:C10"/>
    <mergeCell ref="D9:I9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0680-6826-461E-867A-5FA7ED455AE8}">
  <sheetPr>
    <tabColor rgb="FFFFFF00"/>
  </sheetPr>
  <dimension ref="A1:H16"/>
  <sheetViews>
    <sheetView view="pageBreakPreview" zoomScaleNormal="100" zoomScaleSheetLayoutView="100" workbookViewId="0">
      <selection activeCell="J15" sqref="J15"/>
    </sheetView>
  </sheetViews>
  <sheetFormatPr defaultColWidth="8.5" defaultRowHeight="16.5"/>
  <cols>
    <col min="1" max="1" width="17.875" style="5" customWidth="1"/>
    <col min="2" max="2" width="11.875" style="5" customWidth="1"/>
    <col min="3" max="3" width="14.625" style="5" customWidth="1"/>
    <col min="4" max="4" width="14" style="5" customWidth="1"/>
    <col min="5" max="16384" width="8.5" style="5"/>
  </cols>
  <sheetData>
    <row r="1" spans="1:8" s="260" customFormat="1" ht="23.35" customHeight="1">
      <c r="A1" s="258" t="s">
        <v>256</v>
      </c>
      <c r="B1" s="258"/>
      <c r="C1" s="258"/>
      <c r="D1" s="259"/>
    </row>
    <row r="2" spans="1:8" s="1" customFormat="1" ht="3.85" customHeight="1"/>
    <row r="3" spans="1:8" s="257" customFormat="1" ht="20.350000000000001" customHeight="1">
      <c r="A3" s="261" t="s">
        <v>281</v>
      </c>
      <c r="B3" s="262"/>
      <c r="C3" s="262"/>
      <c r="D3" s="262"/>
    </row>
    <row r="4" spans="1:8" s="2" customFormat="1" ht="4.25" customHeight="1"/>
    <row r="5" spans="1:8" s="2" customFormat="1" ht="16.25" customHeight="1">
      <c r="A5" s="3" t="s">
        <v>257</v>
      </c>
      <c r="B5" s="4"/>
      <c r="C5" s="4"/>
      <c r="D5" s="4"/>
    </row>
    <row r="6" spans="1:8" ht="4.5" customHeight="1"/>
    <row r="7" spans="1:8" s="8" customFormat="1" ht="16.899999999999999" customHeight="1">
      <c r="A7" s="263" t="s">
        <v>286</v>
      </c>
      <c r="B7" s="23"/>
      <c r="C7" s="6"/>
      <c r="D7" s="23"/>
    </row>
    <row r="8" spans="1:8" s="8" customFormat="1" ht="9" customHeight="1">
      <c r="A8" s="9"/>
      <c r="B8" s="24"/>
    </row>
    <row r="9" spans="1:8" s="10" customFormat="1" ht="15" customHeight="1">
      <c r="B9" s="29"/>
      <c r="D9" s="11" t="s">
        <v>1</v>
      </c>
    </row>
    <row r="10" spans="1:8" s="10" customFormat="1" ht="24" customHeight="1">
      <c r="A10" s="12" t="s">
        <v>2</v>
      </c>
      <c r="B10" s="14" t="s">
        <v>48</v>
      </c>
      <c r="C10" s="12" t="s">
        <v>2</v>
      </c>
      <c r="D10" s="14" t="s">
        <v>48</v>
      </c>
    </row>
    <row r="11" spans="1:8" s="10" customFormat="1" ht="24" customHeight="1">
      <c r="A11" s="37" t="s">
        <v>49</v>
      </c>
      <c r="B11" s="30">
        <v>2</v>
      </c>
      <c r="C11" s="38" t="s">
        <v>50</v>
      </c>
      <c r="D11" s="30">
        <v>16</v>
      </c>
    </row>
    <row r="12" spans="1:8" s="10" customFormat="1" ht="24" customHeight="1">
      <c r="A12" s="39" t="s">
        <v>51</v>
      </c>
      <c r="B12" s="264">
        <v>9</v>
      </c>
      <c r="C12" s="40"/>
      <c r="D12" s="41"/>
    </row>
    <row r="13" spans="1:8" s="10" customFormat="1" ht="24" customHeight="1">
      <c r="A13" s="42" t="s">
        <v>52</v>
      </c>
      <c r="B13" s="32">
        <v>0</v>
      </c>
      <c r="C13" s="43" t="s">
        <v>24</v>
      </c>
      <c r="D13" s="14">
        <f>SUM(B11:B13,D11)</f>
        <v>27</v>
      </c>
    </row>
    <row r="14" spans="1:8" s="10" customFormat="1" ht="9" customHeight="1">
      <c r="A14" s="36"/>
      <c r="B14" s="36"/>
      <c r="C14" s="31"/>
      <c r="D14" s="31"/>
    </row>
    <row r="15" spans="1:8" s="10" customFormat="1" ht="15" customHeight="1">
      <c r="A15" s="44" t="s">
        <v>14</v>
      </c>
      <c r="B15" s="18"/>
      <c r="C15" s="31"/>
      <c r="D15" s="31"/>
      <c r="H15" s="10">
        <v>8</v>
      </c>
    </row>
    <row r="16" spans="1:8">
      <c r="A16" s="11"/>
      <c r="B16" s="21"/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B17A-DCF5-496F-8847-D74C4AB6F894}">
  <sheetPr>
    <tabColor rgb="FFFFFF00"/>
  </sheetPr>
  <dimension ref="A1:M22"/>
  <sheetViews>
    <sheetView view="pageBreakPreview" zoomScaleNormal="100" zoomScaleSheetLayoutView="100" workbookViewId="0">
      <selection activeCell="M12" sqref="M12"/>
    </sheetView>
  </sheetViews>
  <sheetFormatPr defaultColWidth="8.5" defaultRowHeight="16.5"/>
  <cols>
    <col min="1" max="2" width="7.625" style="5" customWidth="1"/>
    <col min="3" max="10" width="10.125" style="5" customWidth="1"/>
    <col min="11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9"/>
      <c r="J1" s="259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3" s="2" customFormat="1" ht="4.25" customHeight="1"/>
    <row r="5" spans="1:13" s="2" customFormat="1" ht="16.25" customHeight="1">
      <c r="A5" s="3" t="s">
        <v>258</v>
      </c>
      <c r="B5" s="3"/>
      <c r="C5" s="4"/>
      <c r="D5" s="4"/>
      <c r="E5" s="4"/>
      <c r="F5" s="4"/>
      <c r="G5" s="4"/>
      <c r="H5" s="4"/>
      <c r="I5" s="4"/>
      <c r="J5" s="4"/>
    </row>
    <row r="6" spans="1:13" ht="4.5" customHeight="1"/>
    <row r="7" spans="1:13" s="8" customFormat="1" ht="16.899999999999999" customHeight="1">
      <c r="A7" s="6" t="s">
        <v>53</v>
      </c>
      <c r="B7" s="7"/>
      <c r="C7" s="7"/>
      <c r="D7" s="7"/>
      <c r="E7" s="7"/>
      <c r="F7" s="7"/>
      <c r="G7" s="7"/>
      <c r="H7" s="7"/>
      <c r="I7" s="7"/>
      <c r="J7" s="7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</row>
    <row r="9" spans="1:13" s="10" customFormat="1" ht="15" customHeight="1">
      <c r="A9" s="10" t="s">
        <v>54</v>
      </c>
      <c r="C9" s="45"/>
      <c r="I9" s="29"/>
      <c r="J9" s="11" t="s">
        <v>1</v>
      </c>
    </row>
    <row r="10" spans="1:13" s="10" customFormat="1" ht="15" customHeight="1">
      <c r="A10" s="177" t="s">
        <v>55</v>
      </c>
      <c r="B10" s="178"/>
      <c r="C10" s="187" t="s">
        <v>56</v>
      </c>
      <c r="D10" s="187" t="s">
        <v>57</v>
      </c>
      <c r="E10" s="187" t="s">
        <v>58</v>
      </c>
      <c r="F10" s="187" t="s">
        <v>59</v>
      </c>
      <c r="G10" s="187" t="s">
        <v>60</v>
      </c>
      <c r="H10" s="187" t="s">
        <v>61</v>
      </c>
      <c r="I10" s="187" t="s">
        <v>62</v>
      </c>
      <c r="J10" s="187" t="s">
        <v>63</v>
      </c>
    </row>
    <row r="11" spans="1:13" s="10" customFormat="1" ht="15" customHeight="1">
      <c r="A11" s="179"/>
      <c r="B11" s="180"/>
      <c r="C11" s="188"/>
      <c r="D11" s="188"/>
      <c r="E11" s="188"/>
      <c r="F11" s="188"/>
      <c r="G11" s="188"/>
      <c r="H11" s="188"/>
      <c r="I11" s="188"/>
      <c r="J11" s="188"/>
      <c r="M11" s="31"/>
    </row>
    <row r="12" spans="1:13" s="10" customFormat="1" ht="30" customHeight="1">
      <c r="A12" s="174" t="s">
        <v>64</v>
      </c>
      <c r="B12" s="175"/>
      <c r="C12" s="16">
        <v>139862</v>
      </c>
      <c r="D12" s="16">
        <v>107500</v>
      </c>
      <c r="E12" s="16">
        <v>85824</v>
      </c>
      <c r="F12" s="16">
        <v>67153</v>
      </c>
      <c r="G12" s="16">
        <v>46618</v>
      </c>
      <c r="H12" s="16">
        <v>68553</v>
      </c>
      <c r="I12" s="16">
        <v>63663</v>
      </c>
      <c r="J12" s="16">
        <v>60738</v>
      </c>
      <c r="L12" s="31"/>
      <c r="M12" s="31"/>
    </row>
    <row r="13" spans="1:13" s="10" customFormat="1" ht="30" customHeight="1">
      <c r="A13" s="192" t="s">
        <v>65</v>
      </c>
      <c r="B13" s="193"/>
      <c r="C13" s="46">
        <v>1665</v>
      </c>
      <c r="D13" s="46">
        <v>1379</v>
      </c>
      <c r="E13" s="46">
        <v>1125</v>
      </c>
      <c r="F13" s="46">
        <v>963</v>
      </c>
      <c r="G13" s="46">
        <v>501</v>
      </c>
      <c r="H13" s="46">
        <v>1371</v>
      </c>
      <c r="I13" s="46">
        <v>1171</v>
      </c>
      <c r="J13" s="46">
        <v>1022</v>
      </c>
      <c r="L13" s="31"/>
      <c r="M13" s="31"/>
    </row>
    <row r="14" spans="1:13" s="10" customFormat="1" ht="30" customHeight="1">
      <c r="A14" s="174" t="s">
        <v>66</v>
      </c>
      <c r="B14" s="175"/>
      <c r="C14" s="16">
        <v>2725</v>
      </c>
      <c r="D14" s="16">
        <v>2119</v>
      </c>
      <c r="E14" s="16">
        <v>1526</v>
      </c>
      <c r="F14" s="16">
        <v>1275</v>
      </c>
      <c r="G14" s="16">
        <v>782</v>
      </c>
      <c r="H14" s="16">
        <v>1227</v>
      </c>
      <c r="I14" s="16">
        <v>1169</v>
      </c>
      <c r="J14" s="16">
        <v>1113</v>
      </c>
      <c r="L14" s="31"/>
      <c r="M14" s="31"/>
    </row>
    <row r="15" spans="1:13" s="10" customFormat="1" ht="30" customHeight="1">
      <c r="A15" s="174" t="s">
        <v>67</v>
      </c>
      <c r="B15" s="175"/>
      <c r="C15" s="16">
        <v>4142</v>
      </c>
      <c r="D15" s="16">
        <v>3307</v>
      </c>
      <c r="E15" s="16">
        <v>2711</v>
      </c>
      <c r="F15" s="16">
        <v>2296</v>
      </c>
      <c r="G15" s="16">
        <v>1755</v>
      </c>
      <c r="H15" s="16">
        <v>2423</v>
      </c>
      <c r="I15" s="16">
        <v>2183</v>
      </c>
      <c r="J15" s="16">
        <v>2192</v>
      </c>
      <c r="L15" s="31"/>
    </row>
    <row r="16" spans="1:13" s="10" customFormat="1" ht="30" customHeight="1">
      <c r="A16" s="174" t="s">
        <v>68</v>
      </c>
      <c r="B16" s="175"/>
      <c r="C16" s="16">
        <v>2529</v>
      </c>
      <c r="D16" s="16">
        <v>1990</v>
      </c>
      <c r="E16" s="16">
        <v>1652</v>
      </c>
      <c r="F16" s="16">
        <v>1315</v>
      </c>
      <c r="G16" s="16">
        <v>923</v>
      </c>
      <c r="H16" s="16">
        <v>1358</v>
      </c>
      <c r="I16" s="16">
        <v>1233</v>
      </c>
      <c r="J16" s="16">
        <v>1233</v>
      </c>
    </row>
    <row r="17" spans="1:10" s="10" customFormat="1" ht="30" customHeight="1">
      <c r="A17" s="174" t="s">
        <v>69</v>
      </c>
      <c r="B17" s="175"/>
      <c r="C17" s="16">
        <v>468</v>
      </c>
      <c r="D17" s="16">
        <v>363</v>
      </c>
      <c r="E17" s="16">
        <v>330</v>
      </c>
      <c r="F17" s="16">
        <v>328</v>
      </c>
      <c r="G17" s="16">
        <v>232</v>
      </c>
      <c r="H17" s="16">
        <v>737</v>
      </c>
      <c r="I17" s="16">
        <v>562</v>
      </c>
      <c r="J17" s="16">
        <v>524</v>
      </c>
    </row>
    <row r="18" spans="1:10" s="10" customFormat="1" ht="30" customHeight="1">
      <c r="A18" s="174" t="s">
        <v>70</v>
      </c>
      <c r="B18" s="175"/>
      <c r="C18" s="16">
        <v>4756</v>
      </c>
      <c r="D18" s="16">
        <v>3570</v>
      </c>
      <c r="E18" s="16">
        <v>2488</v>
      </c>
      <c r="F18" s="16">
        <v>2157</v>
      </c>
      <c r="G18" s="16">
        <v>1543</v>
      </c>
      <c r="H18" s="16">
        <v>2763</v>
      </c>
      <c r="I18" s="16">
        <v>2673</v>
      </c>
      <c r="J18" s="16">
        <v>2590</v>
      </c>
    </row>
    <row r="20" spans="1:10">
      <c r="A20" s="18" t="s">
        <v>71</v>
      </c>
      <c r="B20" s="18"/>
      <c r="C20" s="18"/>
      <c r="D20" s="18"/>
    </row>
    <row r="21" spans="1:10">
      <c r="A21" s="36"/>
      <c r="B21" s="36"/>
      <c r="C21" s="36"/>
      <c r="D21" s="36"/>
      <c r="E21" s="36"/>
      <c r="F21" s="36"/>
      <c r="G21" s="36"/>
      <c r="H21" s="36"/>
    </row>
    <row r="22" spans="1:10">
      <c r="A22" s="36"/>
      <c r="B22" s="36"/>
      <c r="C22" s="36"/>
      <c r="D22" s="36"/>
      <c r="E22" s="36"/>
      <c r="F22" s="36"/>
      <c r="G22" s="36"/>
      <c r="H22" s="36"/>
    </row>
  </sheetData>
  <mergeCells count="16">
    <mergeCell ref="A15:B15"/>
    <mergeCell ref="A16:B16"/>
    <mergeCell ref="A17:B17"/>
    <mergeCell ref="A18:B18"/>
    <mergeCell ref="H10:H11"/>
    <mergeCell ref="I10:I11"/>
    <mergeCell ref="J10:J11"/>
    <mergeCell ref="A12:B12"/>
    <mergeCell ref="A13:B13"/>
    <mergeCell ref="A14:B14"/>
    <mergeCell ref="A10:B11"/>
    <mergeCell ref="C10:C11"/>
    <mergeCell ref="D10:D11"/>
    <mergeCell ref="E10:E11"/>
    <mergeCell ref="F10:F11"/>
    <mergeCell ref="G10:G11"/>
  </mergeCells>
  <phoneticPr fontId="1"/>
  <pageMargins left="0.70866141732283472" right="0.15748031496062992" top="0.74803149606299213" bottom="0.74803149606299213" header="0.31496062992125984" footer="0.31496062992125984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FF9BD-0142-49FC-9C9C-C9BB9FD05F3B}">
  <sheetPr>
    <tabColor rgb="FFFFFF00"/>
  </sheetPr>
  <dimension ref="A1:M27"/>
  <sheetViews>
    <sheetView view="pageBreakPreview" zoomScaleNormal="100" zoomScaleSheetLayoutView="100" workbookViewId="0">
      <selection activeCell="M12" sqref="M12"/>
    </sheetView>
  </sheetViews>
  <sheetFormatPr defaultColWidth="8.5" defaultRowHeight="16.5"/>
  <cols>
    <col min="1" max="2" width="9.875" style="5" customWidth="1"/>
    <col min="3" max="9" width="8.25" style="5" customWidth="1"/>
    <col min="10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9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3" s="2" customFormat="1" ht="4.25" customHeight="1"/>
    <row r="5" spans="1:13" s="2" customFormat="1" ht="16.25" customHeight="1">
      <c r="A5" s="3" t="s">
        <v>258</v>
      </c>
      <c r="B5" s="3"/>
      <c r="C5" s="4"/>
      <c r="D5" s="4"/>
      <c r="E5" s="4"/>
      <c r="F5" s="4"/>
      <c r="G5" s="4"/>
      <c r="H5" s="4"/>
      <c r="I5" s="4"/>
      <c r="J5" s="4"/>
    </row>
    <row r="6" spans="1:13" ht="4.5" customHeight="1"/>
    <row r="7" spans="1:13" s="8" customFormat="1" ht="16.899999999999999" customHeight="1">
      <c r="A7" s="6" t="s">
        <v>53</v>
      </c>
      <c r="B7" s="7"/>
      <c r="C7" s="7"/>
      <c r="D7" s="7"/>
      <c r="E7" s="7"/>
      <c r="F7" s="7"/>
      <c r="G7" s="7"/>
      <c r="H7" s="7"/>
      <c r="I7" s="7"/>
      <c r="J7" s="7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  <c r="I8" s="9"/>
    </row>
    <row r="9" spans="1:13" s="10" customFormat="1" ht="15" customHeight="1">
      <c r="A9" s="10" t="s">
        <v>72</v>
      </c>
      <c r="D9" s="45"/>
      <c r="I9" s="29"/>
    </row>
    <row r="10" spans="1:13" s="10" customFormat="1" ht="18" customHeight="1">
      <c r="A10" s="177" t="s">
        <v>73</v>
      </c>
      <c r="B10" s="178"/>
      <c r="C10" s="187" t="s">
        <v>56</v>
      </c>
      <c r="D10" s="187" t="s">
        <v>57</v>
      </c>
      <c r="E10" s="187" t="s">
        <v>58</v>
      </c>
      <c r="F10" s="187" t="s">
        <v>59</v>
      </c>
      <c r="G10" s="187" t="s">
        <v>60</v>
      </c>
      <c r="H10" s="187" t="s">
        <v>61</v>
      </c>
      <c r="I10" s="187" t="s">
        <v>62</v>
      </c>
      <c r="J10" s="187" t="s">
        <v>63</v>
      </c>
    </row>
    <row r="11" spans="1:13" s="10" customFormat="1" ht="18" customHeight="1">
      <c r="A11" s="179"/>
      <c r="B11" s="180"/>
      <c r="C11" s="188"/>
      <c r="D11" s="188"/>
      <c r="E11" s="188"/>
      <c r="F11" s="188"/>
      <c r="G11" s="188"/>
      <c r="H11" s="188"/>
      <c r="I11" s="188"/>
      <c r="J11" s="188"/>
      <c r="M11" s="31"/>
    </row>
    <row r="12" spans="1:13" s="10" customFormat="1" ht="18" customHeight="1">
      <c r="A12" s="194" t="s">
        <v>74</v>
      </c>
      <c r="B12" s="43" t="s">
        <v>75</v>
      </c>
      <c r="C12" s="16">
        <v>4</v>
      </c>
      <c r="D12" s="16">
        <v>3</v>
      </c>
      <c r="E12" s="16">
        <v>3</v>
      </c>
      <c r="F12" s="16">
        <v>6</v>
      </c>
      <c r="G12" s="16">
        <v>0</v>
      </c>
      <c r="H12" s="16">
        <v>11</v>
      </c>
      <c r="I12" s="16">
        <v>7</v>
      </c>
      <c r="J12" s="16">
        <v>11</v>
      </c>
      <c r="L12" s="31"/>
      <c r="M12" s="31"/>
    </row>
    <row r="13" spans="1:13" s="10" customFormat="1" ht="18" customHeight="1">
      <c r="A13" s="195"/>
      <c r="B13" s="43" t="s">
        <v>76</v>
      </c>
      <c r="C13" s="47">
        <v>0.2</v>
      </c>
      <c r="D13" s="47">
        <v>0.2</v>
      </c>
      <c r="E13" s="47">
        <v>0.3</v>
      </c>
      <c r="F13" s="47">
        <v>0.6</v>
      </c>
      <c r="G13" s="47" t="s">
        <v>11</v>
      </c>
      <c r="H13" s="47">
        <v>0.8</v>
      </c>
      <c r="I13" s="47">
        <v>0.6</v>
      </c>
      <c r="J13" s="47">
        <v>1.1000000000000001</v>
      </c>
      <c r="L13" s="31"/>
      <c r="M13" s="31"/>
    </row>
    <row r="14" spans="1:13" s="10" customFormat="1" ht="18" customHeight="1">
      <c r="A14" s="194" t="s">
        <v>77</v>
      </c>
      <c r="B14" s="43" t="s">
        <v>75</v>
      </c>
      <c r="C14" s="16">
        <v>73</v>
      </c>
      <c r="D14" s="16">
        <v>67</v>
      </c>
      <c r="E14" s="16">
        <v>52</v>
      </c>
      <c r="F14" s="16">
        <v>70</v>
      </c>
      <c r="G14" s="16">
        <v>30</v>
      </c>
      <c r="H14" s="16">
        <v>140</v>
      </c>
      <c r="I14" s="16">
        <v>96</v>
      </c>
      <c r="J14" s="16">
        <v>78</v>
      </c>
      <c r="L14" s="31"/>
      <c r="M14" s="31"/>
    </row>
    <row r="15" spans="1:13" s="10" customFormat="1" ht="18" customHeight="1">
      <c r="A15" s="195"/>
      <c r="B15" s="43" t="s">
        <v>76</v>
      </c>
      <c r="C15" s="47">
        <v>4.4000000000000004</v>
      </c>
      <c r="D15" s="47">
        <v>4.9000000000000004</v>
      </c>
      <c r="E15" s="47">
        <v>4.5999999999999996</v>
      </c>
      <c r="F15" s="47">
        <v>7.3</v>
      </c>
      <c r="G15" s="47">
        <v>6</v>
      </c>
      <c r="H15" s="47">
        <v>10.199999999999999</v>
      </c>
      <c r="I15" s="47">
        <v>8.1999999999999993</v>
      </c>
      <c r="J15" s="47">
        <v>7.6</v>
      </c>
      <c r="L15" s="31"/>
    </row>
    <row r="16" spans="1:13" s="10" customFormat="1" ht="18" customHeight="1">
      <c r="A16" s="194" t="s">
        <v>78</v>
      </c>
      <c r="B16" s="43" t="s">
        <v>75</v>
      </c>
      <c r="C16" s="16">
        <v>200</v>
      </c>
      <c r="D16" s="16">
        <v>121</v>
      </c>
      <c r="E16" s="16">
        <v>90</v>
      </c>
      <c r="F16" s="16">
        <v>72</v>
      </c>
      <c r="G16" s="16">
        <v>48</v>
      </c>
      <c r="H16" s="16">
        <v>216</v>
      </c>
      <c r="I16" s="16">
        <v>214</v>
      </c>
      <c r="J16" s="16">
        <v>179</v>
      </c>
    </row>
    <row r="17" spans="1:10" s="10" customFormat="1" ht="18" customHeight="1">
      <c r="A17" s="195"/>
      <c r="B17" s="43" t="s">
        <v>76</v>
      </c>
      <c r="C17" s="47">
        <v>12</v>
      </c>
      <c r="D17" s="47">
        <v>8.8000000000000007</v>
      </c>
      <c r="E17" s="47">
        <v>8</v>
      </c>
      <c r="F17" s="47">
        <v>7.5</v>
      </c>
      <c r="G17" s="47">
        <v>9.6</v>
      </c>
      <c r="H17" s="47">
        <v>15.8</v>
      </c>
      <c r="I17" s="47">
        <v>18.3</v>
      </c>
      <c r="J17" s="47">
        <v>17.5</v>
      </c>
    </row>
    <row r="18" spans="1:10" s="10" customFormat="1" ht="18" customHeight="1">
      <c r="A18" s="194" t="s">
        <v>79</v>
      </c>
      <c r="B18" s="43" t="s">
        <v>75</v>
      </c>
      <c r="C18" s="16">
        <v>403</v>
      </c>
      <c r="D18" s="16">
        <v>239</v>
      </c>
      <c r="E18" s="16">
        <v>186</v>
      </c>
      <c r="F18" s="16">
        <v>144</v>
      </c>
      <c r="G18" s="16">
        <v>64</v>
      </c>
      <c r="H18" s="16">
        <v>254</v>
      </c>
      <c r="I18" s="16">
        <v>219</v>
      </c>
      <c r="J18" s="16">
        <v>208</v>
      </c>
    </row>
    <row r="19" spans="1:10" s="10" customFormat="1" ht="18" customHeight="1">
      <c r="A19" s="195"/>
      <c r="B19" s="43" t="s">
        <v>76</v>
      </c>
      <c r="C19" s="47">
        <v>24.2</v>
      </c>
      <c r="D19" s="47">
        <v>17.3</v>
      </c>
      <c r="E19" s="47">
        <v>16.5</v>
      </c>
      <c r="F19" s="47">
        <v>15</v>
      </c>
      <c r="G19" s="47">
        <v>12.8</v>
      </c>
      <c r="H19" s="47">
        <v>18.5</v>
      </c>
      <c r="I19" s="47">
        <v>18.7</v>
      </c>
      <c r="J19" s="47">
        <v>20.399999999999999</v>
      </c>
    </row>
    <row r="20" spans="1:10" s="10" customFormat="1" ht="18" customHeight="1">
      <c r="A20" s="194" t="s">
        <v>80</v>
      </c>
      <c r="B20" s="43" t="s">
        <v>75</v>
      </c>
      <c r="C20" s="16">
        <v>623</v>
      </c>
      <c r="D20" s="16">
        <v>524</v>
      </c>
      <c r="E20" s="16">
        <v>335</v>
      </c>
      <c r="F20" s="16">
        <v>244</v>
      </c>
      <c r="G20" s="16">
        <v>134</v>
      </c>
      <c r="H20" s="16">
        <v>370</v>
      </c>
      <c r="I20" s="16">
        <v>282</v>
      </c>
      <c r="J20" s="16">
        <v>216</v>
      </c>
    </row>
    <row r="21" spans="1:10" s="10" customFormat="1" ht="18" customHeight="1">
      <c r="A21" s="195"/>
      <c r="B21" s="43" t="s">
        <v>76</v>
      </c>
      <c r="C21" s="47">
        <v>37.4</v>
      </c>
      <c r="D21" s="47">
        <v>38</v>
      </c>
      <c r="E21" s="47">
        <v>29.8</v>
      </c>
      <c r="F21" s="47">
        <v>25.3</v>
      </c>
      <c r="G21" s="47">
        <v>26.7</v>
      </c>
      <c r="H21" s="47">
        <v>27</v>
      </c>
      <c r="I21" s="47">
        <v>24.1</v>
      </c>
      <c r="J21" s="47">
        <v>21.1</v>
      </c>
    </row>
    <row r="22" spans="1:10" s="10" customFormat="1" ht="18" customHeight="1">
      <c r="A22" s="194" t="s">
        <v>81</v>
      </c>
      <c r="B22" s="43" t="s">
        <v>75</v>
      </c>
      <c r="C22" s="16">
        <v>362</v>
      </c>
      <c r="D22" s="16">
        <v>425</v>
      </c>
      <c r="E22" s="16">
        <v>459</v>
      </c>
      <c r="F22" s="16">
        <v>427</v>
      </c>
      <c r="G22" s="16">
        <v>225</v>
      </c>
      <c r="H22" s="16">
        <v>380</v>
      </c>
      <c r="I22" s="16">
        <v>353</v>
      </c>
      <c r="J22" s="16">
        <v>330</v>
      </c>
    </row>
    <row r="23" spans="1:10" s="10" customFormat="1" ht="18" customHeight="1">
      <c r="A23" s="195"/>
      <c r="B23" s="43" t="s">
        <v>76</v>
      </c>
      <c r="C23" s="47">
        <v>21.7</v>
      </c>
      <c r="D23" s="47">
        <v>30.8</v>
      </c>
      <c r="E23" s="47">
        <v>40.799999999999997</v>
      </c>
      <c r="F23" s="47">
        <v>44.3</v>
      </c>
      <c r="G23" s="47">
        <v>44.9</v>
      </c>
      <c r="H23" s="47">
        <v>27.7</v>
      </c>
      <c r="I23" s="47">
        <v>30.1</v>
      </c>
      <c r="J23" s="47">
        <v>32.299999999999997</v>
      </c>
    </row>
    <row r="24" spans="1:10" s="10" customFormat="1" ht="18" customHeight="1">
      <c r="A24" s="43" t="s">
        <v>24</v>
      </c>
      <c r="B24" s="43" t="s">
        <v>75</v>
      </c>
      <c r="C24" s="16">
        <v>1665</v>
      </c>
      <c r="D24" s="16">
        <v>1379</v>
      </c>
      <c r="E24" s="16">
        <v>1125</v>
      </c>
      <c r="F24" s="16">
        <v>963</v>
      </c>
      <c r="G24" s="16">
        <v>501</v>
      </c>
      <c r="H24" s="16">
        <v>1371</v>
      </c>
      <c r="I24" s="16">
        <v>1171</v>
      </c>
      <c r="J24" s="16">
        <v>1022</v>
      </c>
    </row>
    <row r="25" spans="1:10" s="10" customFormat="1" ht="9" customHeight="1">
      <c r="A25" s="5"/>
      <c r="B25" s="5"/>
      <c r="C25" s="5"/>
      <c r="D25" s="5"/>
      <c r="E25" s="5"/>
      <c r="F25" s="5"/>
      <c r="G25" s="5"/>
      <c r="H25" s="5"/>
      <c r="I25" s="5"/>
    </row>
    <row r="26" spans="1:10" s="10" customFormat="1" ht="15" customHeight="1">
      <c r="A26" s="18" t="s">
        <v>82</v>
      </c>
      <c r="B26" s="18"/>
      <c r="C26" s="18"/>
      <c r="D26" s="19"/>
      <c r="E26" s="19"/>
      <c r="F26" s="19"/>
      <c r="G26" s="19"/>
      <c r="H26" s="19"/>
      <c r="I26" s="19"/>
    </row>
    <row r="27" spans="1:10">
      <c r="A27" s="20"/>
      <c r="B27" s="20"/>
      <c r="C27" s="21"/>
      <c r="D27" s="21"/>
      <c r="E27" s="21"/>
      <c r="F27" s="21"/>
      <c r="G27" s="21"/>
      <c r="H27" s="21"/>
      <c r="I27" s="21"/>
    </row>
  </sheetData>
  <mergeCells count="15">
    <mergeCell ref="A18:A19"/>
    <mergeCell ref="A20:A21"/>
    <mergeCell ref="A22:A23"/>
    <mergeCell ref="H10:H11"/>
    <mergeCell ref="I10:I11"/>
    <mergeCell ref="J10:J11"/>
    <mergeCell ref="A12:A13"/>
    <mergeCell ref="A14:A15"/>
    <mergeCell ref="A16:A17"/>
    <mergeCell ref="A10:B11"/>
    <mergeCell ref="C10:C11"/>
    <mergeCell ref="D10:D11"/>
    <mergeCell ref="E10:E11"/>
    <mergeCell ref="F10:F11"/>
    <mergeCell ref="G10:G11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A3C1-9C35-4B57-8D6B-29B98C8DAFEC}">
  <sheetPr>
    <tabColor rgb="FFFFFF00"/>
  </sheetPr>
  <dimension ref="A1:M25"/>
  <sheetViews>
    <sheetView view="pageBreakPreview" zoomScaleNormal="100" zoomScaleSheetLayoutView="100" workbookViewId="0">
      <selection activeCell="M11" sqref="M11:M14"/>
    </sheetView>
  </sheetViews>
  <sheetFormatPr defaultColWidth="8.5" defaultRowHeight="16.5"/>
  <cols>
    <col min="1" max="2" width="6.75" style="5" customWidth="1"/>
    <col min="3" max="3" width="6.125" style="5" hidden="1" customWidth="1"/>
    <col min="4" max="12" width="6.125" style="5" customWidth="1"/>
    <col min="13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9"/>
      <c r="M1" s="259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s="2" customFormat="1" ht="4.25" customHeight="1"/>
    <row r="5" spans="1:13" s="2" customFormat="1" ht="16.25" customHeight="1">
      <c r="A5" s="3" t="s">
        <v>258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4.5" customHeight="1"/>
    <row r="7" spans="1:13" s="8" customFormat="1" ht="16.899999999999999" customHeight="1">
      <c r="A7" s="6" t="s">
        <v>83</v>
      </c>
      <c r="B7" s="7"/>
      <c r="C7" s="7"/>
      <c r="D7" s="7"/>
      <c r="E7" s="7"/>
      <c r="F7" s="7"/>
      <c r="G7" s="7"/>
      <c r="H7" s="7"/>
      <c r="I7" s="7"/>
      <c r="J7" s="7"/>
      <c r="K7" s="7"/>
      <c r="L7" s="23"/>
      <c r="M7" s="23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3" s="8" customFormat="1" ht="13.5" customHeight="1">
      <c r="A9" s="48" t="s">
        <v>84</v>
      </c>
      <c r="B9" s="48"/>
      <c r="C9" s="48"/>
      <c r="D9" s="48"/>
      <c r="E9" s="48"/>
      <c r="F9" s="48"/>
      <c r="G9" s="48"/>
      <c r="H9" s="48"/>
      <c r="I9" s="48"/>
      <c r="J9" s="48"/>
      <c r="K9" s="9"/>
      <c r="L9" s="9"/>
    </row>
    <row r="10" spans="1:13" s="10" customFormat="1" ht="1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11" t="s">
        <v>1</v>
      </c>
    </row>
    <row r="11" spans="1:13" s="10" customFormat="1" ht="15" customHeight="1">
      <c r="A11" s="177" t="s">
        <v>85</v>
      </c>
      <c r="B11" s="178"/>
      <c r="C11" s="196" t="s">
        <v>86</v>
      </c>
      <c r="D11" s="185" t="s">
        <v>87</v>
      </c>
      <c r="E11" s="185" t="s">
        <v>88</v>
      </c>
      <c r="F11" s="185" t="s">
        <v>89</v>
      </c>
      <c r="G11" s="185" t="s">
        <v>90</v>
      </c>
      <c r="H11" s="185" t="s">
        <v>91</v>
      </c>
      <c r="I11" s="200" t="s">
        <v>92</v>
      </c>
      <c r="J11" s="185" t="s">
        <v>93</v>
      </c>
      <c r="K11" s="185" t="s">
        <v>94</v>
      </c>
      <c r="L11" s="185" t="s">
        <v>95</v>
      </c>
      <c r="M11" s="185" t="s">
        <v>267</v>
      </c>
    </row>
    <row r="12" spans="1:13" s="10" customFormat="1" ht="15" customHeight="1">
      <c r="A12" s="179"/>
      <c r="B12" s="180"/>
      <c r="C12" s="197"/>
      <c r="D12" s="186"/>
      <c r="E12" s="186"/>
      <c r="F12" s="186"/>
      <c r="G12" s="186"/>
      <c r="H12" s="186"/>
      <c r="I12" s="201"/>
      <c r="J12" s="186"/>
      <c r="K12" s="186"/>
      <c r="L12" s="186"/>
      <c r="M12" s="186"/>
    </row>
    <row r="13" spans="1:13" s="31" customFormat="1" ht="21.75" customHeight="1">
      <c r="A13" s="198" t="s">
        <v>96</v>
      </c>
      <c r="B13" s="199"/>
      <c r="C13" s="14">
        <v>566</v>
      </c>
      <c r="D13" s="49">
        <v>547</v>
      </c>
      <c r="E13" s="49">
        <v>532</v>
      </c>
      <c r="F13" s="49">
        <v>486</v>
      </c>
      <c r="G13" s="49">
        <v>493</v>
      </c>
      <c r="H13" s="49">
        <v>500</v>
      </c>
      <c r="I13" s="14">
        <v>500</v>
      </c>
      <c r="J13" s="49">
        <v>500</v>
      </c>
      <c r="K13" s="49">
        <v>505</v>
      </c>
      <c r="L13" s="49">
        <v>514</v>
      </c>
      <c r="M13" s="49">
        <v>513</v>
      </c>
    </row>
    <row r="14" spans="1:13" s="31" customFormat="1" ht="21.75" customHeight="1">
      <c r="A14" s="198" t="s">
        <v>97</v>
      </c>
      <c r="B14" s="199"/>
      <c r="C14" s="14">
        <v>48</v>
      </c>
      <c r="D14" s="49">
        <v>41</v>
      </c>
      <c r="E14" s="49">
        <v>29</v>
      </c>
      <c r="F14" s="49">
        <v>31</v>
      </c>
      <c r="G14" s="49">
        <v>34</v>
      </c>
      <c r="H14" s="49">
        <v>26</v>
      </c>
      <c r="I14" s="14">
        <v>44</v>
      </c>
      <c r="J14" s="49">
        <v>49</v>
      </c>
      <c r="K14" s="49">
        <v>46</v>
      </c>
      <c r="L14" s="49">
        <v>35</v>
      </c>
      <c r="M14" s="49">
        <v>46</v>
      </c>
    </row>
    <row r="15" spans="1:13" s="10" customFormat="1" ht="6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3" s="10" customFormat="1">
      <c r="A16" s="18" t="s">
        <v>98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36" t="s">
        <v>99</v>
      </c>
      <c r="B17" s="11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20" spans="1:12">
      <c r="E20" s="22"/>
      <c r="F20" s="22"/>
      <c r="G20" s="22"/>
      <c r="H20" s="22"/>
      <c r="I20" s="22"/>
      <c r="J20" s="22"/>
    </row>
    <row r="21" spans="1:12">
      <c r="A21" s="36"/>
      <c r="B21" s="36"/>
      <c r="C21" s="36"/>
      <c r="D21" s="36"/>
      <c r="E21" s="51"/>
      <c r="F21" s="51"/>
      <c r="G21" s="51"/>
      <c r="H21" s="51"/>
      <c r="I21" s="22"/>
      <c r="J21" s="22"/>
    </row>
    <row r="22" spans="1:12">
      <c r="A22" s="36"/>
      <c r="B22" s="36"/>
      <c r="C22" s="36"/>
      <c r="D22" s="36"/>
      <c r="E22" s="51"/>
      <c r="F22" s="51"/>
      <c r="G22" s="51"/>
      <c r="H22" s="51"/>
      <c r="I22" s="22"/>
      <c r="J22" s="22"/>
    </row>
    <row r="23" spans="1:12">
      <c r="E23" s="22"/>
      <c r="F23" s="22"/>
      <c r="G23" s="22"/>
      <c r="H23" s="22"/>
      <c r="I23" s="22"/>
      <c r="J23" s="22"/>
    </row>
    <row r="24" spans="1:12">
      <c r="E24" s="22"/>
      <c r="F24" s="22"/>
      <c r="G24" s="22"/>
      <c r="H24" s="22"/>
      <c r="I24" s="22"/>
      <c r="J24" s="22"/>
    </row>
    <row r="25" spans="1:12">
      <c r="E25" s="22"/>
      <c r="F25" s="22"/>
      <c r="G25" s="22"/>
      <c r="H25" s="22"/>
      <c r="I25" s="22"/>
      <c r="J25" s="22"/>
    </row>
  </sheetData>
  <mergeCells count="14">
    <mergeCell ref="A13:B13"/>
    <mergeCell ref="A14:B14"/>
    <mergeCell ref="H11:H12"/>
    <mergeCell ref="I11:I12"/>
    <mergeCell ref="J11:J12"/>
    <mergeCell ref="K11:K12"/>
    <mergeCell ref="L11:L12"/>
    <mergeCell ref="M11:M12"/>
    <mergeCell ref="A11:B12"/>
    <mergeCell ref="C11:C12"/>
    <mergeCell ref="D11:D12"/>
    <mergeCell ref="E11:E12"/>
    <mergeCell ref="F11:F12"/>
    <mergeCell ref="G11:G12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DAA7-622E-4174-B6F2-A90D23FE639E}">
  <sheetPr>
    <tabColor rgb="FFFFFF00"/>
  </sheetPr>
  <dimension ref="A1:M22"/>
  <sheetViews>
    <sheetView view="pageBreakPreview" zoomScaleNormal="100" zoomScaleSheetLayoutView="100" workbookViewId="0">
      <selection activeCell="S30" sqref="S30"/>
    </sheetView>
  </sheetViews>
  <sheetFormatPr defaultColWidth="8.5" defaultRowHeight="16.5"/>
  <cols>
    <col min="1" max="1" width="11.125" style="5" customWidth="1"/>
    <col min="2" max="2" width="13.375" style="5" customWidth="1"/>
    <col min="3" max="12" width="5.25" style="5" customWidth="1"/>
    <col min="13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8"/>
      <c r="I1" s="258"/>
      <c r="J1" s="259"/>
      <c r="K1" s="259"/>
      <c r="L1" s="259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3" s="2" customFormat="1" ht="4.25" customHeight="1"/>
    <row r="5" spans="1:13" s="2" customFormat="1" ht="16.25" customHeight="1">
      <c r="A5" s="3" t="s">
        <v>258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4.5" customHeight="1"/>
    <row r="7" spans="1:13" s="8" customFormat="1" ht="16.899999999999999" customHeight="1">
      <c r="A7" s="6" t="s">
        <v>83</v>
      </c>
      <c r="B7" s="7"/>
      <c r="C7" s="7"/>
      <c r="D7" s="7"/>
      <c r="E7" s="7"/>
      <c r="F7" s="7"/>
      <c r="G7" s="7"/>
      <c r="H7" s="7"/>
      <c r="I7" s="7"/>
      <c r="J7" s="7"/>
      <c r="K7" s="52"/>
      <c r="L7" s="52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</row>
    <row r="9" spans="1:13" s="8" customFormat="1" ht="13.5" customHeight="1">
      <c r="A9" s="48" t="s">
        <v>100</v>
      </c>
      <c r="B9" s="48"/>
      <c r="C9" s="48"/>
      <c r="D9" s="9"/>
      <c r="E9" s="9"/>
      <c r="F9" s="9"/>
      <c r="G9" s="9"/>
      <c r="H9" s="9"/>
    </row>
    <row r="10" spans="1:13" s="8" customFormat="1" ht="13.5" customHeight="1">
      <c r="A10" s="176" t="s">
        <v>101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53"/>
    </row>
    <row r="11" spans="1:13" s="10" customFormat="1" ht="15" customHeight="1">
      <c r="A11" s="31"/>
      <c r="B11" s="31"/>
      <c r="C11" s="31"/>
      <c r="D11" s="31"/>
      <c r="E11" s="31"/>
      <c r="F11" s="31"/>
      <c r="G11" s="31"/>
      <c r="H11" s="31"/>
      <c r="I11" s="11"/>
      <c r="K11" s="11"/>
      <c r="L11" s="11" t="s">
        <v>1</v>
      </c>
      <c r="M11" s="31"/>
    </row>
    <row r="12" spans="1:13" s="10" customFormat="1" ht="24" customHeight="1">
      <c r="A12" s="169"/>
      <c r="B12" s="165" t="s">
        <v>270</v>
      </c>
      <c r="C12" s="202" t="s">
        <v>102</v>
      </c>
      <c r="D12" s="202" t="s">
        <v>103</v>
      </c>
      <c r="E12" s="202" t="s">
        <v>104</v>
      </c>
      <c r="F12" s="202" t="s">
        <v>105</v>
      </c>
      <c r="G12" s="202" t="s">
        <v>106</v>
      </c>
      <c r="H12" s="202" t="s">
        <v>107</v>
      </c>
      <c r="I12" s="202" t="s">
        <v>108</v>
      </c>
      <c r="J12" s="202" t="s">
        <v>109</v>
      </c>
      <c r="K12" s="202" t="s">
        <v>110</v>
      </c>
      <c r="L12" s="265" t="s">
        <v>272</v>
      </c>
      <c r="M12" s="31"/>
    </row>
    <row r="13" spans="1:13" s="10" customFormat="1" ht="24" customHeight="1">
      <c r="A13" s="170" t="s">
        <v>271</v>
      </c>
      <c r="B13" s="171"/>
      <c r="C13" s="206"/>
      <c r="D13" s="206"/>
      <c r="E13" s="206"/>
      <c r="F13" s="206"/>
      <c r="G13" s="206"/>
      <c r="H13" s="206"/>
      <c r="I13" s="206"/>
      <c r="J13" s="206"/>
      <c r="K13" s="203"/>
      <c r="L13" s="266"/>
      <c r="M13" s="31"/>
    </row>
    <row r="14" spans="1:13" s="10" customFormat="1" ht="30" customHeight="1">
      <c r="A14" s="204" t="s">
        <v>111</v>
      </c>
      <c r="B14" s="205"/>
      <c r="C14" s="54">
        <v>402</v>
      </c>
      <c r="D14" s="54">
        <v>382</v>
      </c>
      <c r="E14" s="54">
        <v>351</v>
      </c>
      <c r="F14" s="54">
        <v>333</v>
      </c>
      <c r="G14" s="54">
        <v>314</v>
      </c>
      <c r="H14" s="54">
        <v>319</v>
      </c>
      <c r="I14" s="54">
        <v>327</v>
      </c>
      <c r="J14" s="54">
        <v>322</v>
      </c>
      <c r="K14" s="54">
        <v>313</v>
      </c>
      <c r="L14" s="54">
        <v>315</v>
      </c>
      <c r="M14" s="31"/>
    </row>
    <row r="15" spans="1:13" s="10" customFormat="1" ht="30" customHeight="1">
      <c r="A15" s="55"/>
      <c r="B15" s="56" t="s">
        <v>112</v>
      </c>
      <c r="C15" s="57">
        <v>687</v>
      </c>
      <c r="D15" s="57">
        <v>637</v>
      </c>
      <c r="E15" s="57">
        <v>609</v>
      </c>
      <c r="F15" s="57">
        <v>588</v>
      </c>
      <c r="G15" s="58">
        <v>567</v>
      </c>
      <c r="H15" s="58">
        <v>569</v>
      </c>
      <c r="I15" s="58">
        <v>553</v>
      </c>
      <c r="J15" s="58">
        <v>544</v>
      </c>
      <c r="K15" s="58">
        <v>522</v>
      </c>
      <c r="L15" s="58">
        <v>512</v>
      </c>
    </row>
    <row r="16" spans="1:13" s="10" customFormat="1" ht="9" customHeight="1">
      <c r="A16" s="5"/>
      <c r="B16" s="5"/>
      <c r="C16" s="5"/>
      <c r="D16" s="5"/>
      <c r="E16" s="5"/>
      <c r="F16" s="5"/>
      <c r="G16" s="5"/>
      <c r="H16" s="5"/>
      <c r="L16" s="59"/>
    </row>
    <row r="17" spans="1:8" s="10" customFormat="1" ht="15" customHeight="1">
      <c r="A17" s="18" t="s">
        <v>113</v>
      </c>
      <c r="B17" s="18"/>
      <c r="C17" s="19"/>
      <c r="D17" s="19"/>
      <c r="E17" s="19"/>
      <c r="F17" s="19"/>
      <c r="G17" s="19"/>
      <c r="H17" s="19"/>
    </row>
    <row r="18" spans="1:8">
      <c r="A18" s="20"/>
      <c r="B18" s="20"/>
      <c r="C18" s="21"/>
      <c r="D18" s="21"/>
      <c r="E18" s="21"/>
      <c r="F18" s="21"/>
      <c r="G18" s="21"/>
      <c r="H18" s="21"/>
    </row>
    <row r="21" spans="1:8">
      <c r="A21" s="36"/>
      <c r="B21" s="36"/>
      <c r="C21" s="36"/>
      <c r="D21" s="36"/>
      <c r="E21" s="36"/>
      <c r="F21" s="36"/>
      <c r="G21" s="36"/>
      <c r="H21" s="36"/>
    </row>
    <row r="22" spans="1:8">
      <c r="A22" s="36"/>
      <c r="B22" s="36"/>
      <c r="C22" s="36"/>
      <c r="D22" s="36"/>
      <c r="E22" s="36"/>
      <c r="F22" s="36"/>
      <c r="G22" s="36"/>
      <c r="H22" s="36"/>
    </row>
  </sheetData>
  <mergeCells count="12">
    <mergeCell ref="K12:K13"/>
    <mergeCell ref="L12:L13"/>
    <mergeCell ref="A14:B14"/>
    <mergeCell ref="A10:K10"/>
    <mergeCell ref="C12:C13"/>
    <mergeCell ref="D12:D13"/>
    <mergeCell ref="E12:E13"/>
    <mergeCell ref="F12:F13"/>
    <mergeCell ref="G12:G13"/>
    <mergeCell ref="H12:H13"/>
    <mergeCell ref="I12:I13"/>
    <mergeCell ref="J12:J13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4312-1FD0-4F67-848B-F4AF687E7A45}">
  <sheetPr>
    <tabColor rgb="FFFFFF00"/>
  </sheetPr>
  <dimension ref="A1:M26"/>
  <sheetViews>
    <sheetView view="pageBreakPreview" topLeftCell="A4" zoomScaleNormal="100" zoomScaleSheetLayoutView="100" workbookViewId="0">
      <selection activeCell="A21" sqref="A21:H22"/>
    </sheetView>
  </sheetViews>
  <sheetFormatPr defaultColWidth="8.5" defaultRowHeight="16.5"/>
  <cols>
    <col min="1" max="2" width="5.25" style="5" customWidth="1"/>
    <col min="3" max="6" width="10" style="5" customWidth="1"/>
    <col min="7" max="7" width="15.75" style="5" customWidth="1"/>
    <col min="8" max="8" width="10" style="5" customWidth="1"/>
    <col min="9" max="16384" width="8.5" style="5"/>
  </cols>
  <sheetData>
    <row r="1" spans="1:13" s="260" customFormat="1" ht="23.35" customHeight="1">
      <c r="A1" s="258" t="s">
        <v>256</v>
      </c>
      <c r="B1" s="258"/>
      <c r="C1" s="258"/>
      <c r="D1" s="258"/>
      <c r="E1" s="258"/>
      <c r="F1" s="258"/>
      <c r="G1" s="258"/>
      <c r="H1" s="259"/>
    </row>
    <row r="2" spans="1:13" s="1" customFormat="1" ht="3.85" customHeight="1"/>
    <row r="3" spans="1:13" s="257" customFormat="1" ht="20.350000000000001" customHeight="1">
      <c r="A3" s="261" t="s">
        <v>281</v>
      </c>
      <c r="B3" s="262"/>
      <c r="C3" s="262"/>
      <c r="D3" s="262"/>
      <c r="E3" s="262"/>
      <c r="F3" s="262"/>
      <c r="G3" s="262"/>
      <c r="H3" s="262"/>
    </row>
    <row r="4" spans="1:13" s="2" customFormat="1" ht="4.25" customHeight="1"/>
    <row r="5" spans="1:13" s="2" customFormat="1" ht="16.25" customHeight="1">
      <c r="A5" s="3" t="s">
        <v>258</v>
      </c>
      <c r="B5" s="3"/>
      <c r="C5" s="4"/>
      <c r="D5" s="4"/>
      <c r="E5" s="4"/>
      <c r="F5" s="4"/>
      <c r="G5" s="4"/>
      <c r="H5" s="4"/>
    </row>
    <row r="6" spans="1:13" ht="4.5" customHeight="1"/>
    <row r="7" spans="1:13" s="8" customFormat="1" ht="16.899999999999999" customHeight="1">
      <c r="A7" s="6" t="s">
        <v>83</v>
      </c>
      <c r="B7" s="7"/>
      <c r="C7" s="7"/>
      <c r="D7" s="7"/>
      <c r="E7" s="7"/>
      <c r="F7" s="7"/>
      <c r="G7" s="7"/>
      <c r="H7" s="23"/>
    </row>
    <row r="8" spans="1:13" s="8" customFormat="1" ht="9" customHeight="1">
      <c r="A8" s="9"/>
      <c r="B8" s="9"/>
      <c r="C8" s="9"/>
      <c r="D8" s="9"/>
      <c r="E8" s="9"/>
      <c r="F8" s="9"/>
      <c r="G8" s="9"/>
      <c r="H8" s="9"/>
    </row>
    <row r="9" spans="1:13" s="8" customFormat="1" ht="13.5" customHeight="1">
      <c r="A9" s="48" t="s">
        <v>100</v>
      </c>
      <c r="B9" s="48"/>
      <c r="C9" s="48"/>
      <c r="D9" s="48"/>
      <c r="E9" s="48"/>
      <c r="F9" s="48"/>
      <c r="G9" s="48"/>
      <c r="H9" s="48"/>
    </row>
    <row r="10" spans="1:13" s="8" customFormat="1" ht="13.5" customHeight="1">
      <c r="A10" s="176" t="s">
        <v>114</v>
      </c>
      <c r="B10" s="176"/>
      <c r="C10" s="176"/>
      <c r="D10" s="176"/>
      <c r="E10" s="176"/>
      <c r="F10" s="176"/>
      <c r="G10" s="176"/>
      <c r="H10" s="176"/>
    </row>
    <row r="11" spans="1:13" s="10" customFormat="1" ht="15" customHeight="1">
      <c r="A11" s="31"/>
      <c r="B11" s="31"/>
      <c r="C11" s="31"/>
      <c r="D11" s="31"/>
      <c r="E11" s="31"/>
      <c r="F11" s="31"/>
      <c r="G11" s="31"/>
      <c r="H11" s="11" t="s">
        <v>115</v>
      </c>
      <c r="M11" s="31"/>
    </row>
    <row r="12" spans="1:13" s="10" customFormat="1" ht="22.5" customHeight="1">
      <c r="A12" s="169"/>
      <c r="B12" s="172" t="s">
        <v>269</v>
      </c>
      <c r="C12" s="60" t="s">
        <v>116</v>
      </c>
      <c r="D12" s="207" t="s">
        <v>117</v>
      </c>
      <c r="E12" s="207"/>
      <c r="F12" s="207"/>
      <c r="G12" s="61" t="s">
        <v>118</v>
      </c>
      <c r="H12" s="61" t="s">
        <v>119</v>
      </c>
      <c r="L12" s="31"/>
      <c r="M12" s="31"/>
    </row>
    <row r="13" spans="1:13" s="10" customFormat="1" ht="22.5" customHeight="1">
      <c r="A13" s="173" t="s">
        <v>268</v>
      </c>
      <c r="B13" s="171"/>
      <c r="C13" s="62" t="s">
        <v>120</v>
      </c>
      <c r="D13" s="63" t="s">
        <v>121</v>
      </c>
      <c r="E13" s="63" t="s">
        <v>122</v>
      </c>
      <c r="F13" s="63" t="s">
        <v>123</v>
      </c>
      <c r="G13" s="62" t="s">
        <v>124</v>
      </c>
      <c r="H13" s="62" t="s">
        <v>125</v>
      </c>
      <c r="L13" s="31"/>
      <c r="M13" s="31"/>
    </row>
    <row r="14" spans="1:13" s="10" customFormat="1" ht="30" hidden="1" customHeight="1">
      <c r="A14" s="174" t="s">
        <v>126</v>
      </c>
      <c r="B14" s="175"/>
      <c r="C14" s="16">
        <v>22</v>
      </c>
      <c r="D14" s="16">
        <v>67</v>
      </c>
      <c r="E14" s="16">
        <v>402</v>
      </c>
      <c r="F14" s="16">
        <v>469</v>
      </c>
      <c r="G14" s="16">
        <v>342</v>
      </c>
      <c r="H14" s="64">
        <v>811</v>
      </c>
      <c r="L14" s="31"/>
      <c r="M14" s="31"/>
    </row>
    <row r="15" spans="1:13" s="10" customFormat="1" ht="30" hidden="1" customHeight="1">
      <c r="A15" s="174" t="s">
        <v>105</v>
      </c>
      <c r="B15" s="208"/>
      <c r="C15" s="14">
        <v>22</v>
      </c>
      <c r="D15" s="14">
        <v>63</v>
      </c>
      <c r="E15" s="14">
        <v>270</v>
      </c>
      <c r="F15" s="14">
        <v>333</v>
      </c>
      <c r="G15" s="14">
        <v>255</v>
      </c>
      <c r="H15" s="65">
        <v>588</v>
      </c>
      <c r="L15" s="31"/>
    </row>
    <row r="16" spans="1:13" s="31" customFormat="1" ht="30" customHeight="1">
      <c r="A16" s="174" t="s">
        <v>106</v>
      </c>
      <c r="B16" s="208"/>
      <c r="C16" s="14">
        <v>22</v>
      </c>
      <c r="D16" s="14">
        <v>74</v>
      </c>
      <c r="E16" s="14">
        <v>240</v>
      </c>
      <c r="F16" s="14">
        <v>314</v>
      </c>
      <c r="G16" s="14">
        <v>253</v>
      </c>
      <c r="H16" s="65">
        <v>567</v>
      </c>
    </row>
    <row r="17" spans="1:10" s="31" customFormat="1" ht="30" customHeight="1">
      <c r="A17" s="174" t="s">
        <v>107</v>
      </c>
      <c r="B17" s="208"/>
      <c r="C17" s="14">
        <v>22</v>
      </c>
      <c r="D17" s="14">
        <v>66</v>
      </c>
      <c r="E17" s="14">
        <v>253</v>
      </c>
      <c r="F17" s="14">
        <v>319</v>
      </c>
      <c r="G17" s="14">
        <v>250</v>
      </c>
      <c r="H17" s="65">
        <v>569</v>
      </c>
    </row>
    <row r="18" spans="1:10" s="10" customFormat="1" ht="30" customHeight="1">
      <c r="A18" s="174" t="s">
        <v>108</v>
      </c>
      <c r="B18" s="208"/>
      <c r="C18" s="14">
        <v>22</v>
      </c>
      <c r="D18" s="14">
        <v>93</v>
      </c>
      <c r="E18" s="14">
        <v>234</v>
      </c>
      <c r="F18" s="14">
        <v>327</v>
      </c>
      <c r="G18" s="14">
        <v>226</v>
      </c>
      <c r="H18" s="65">
        <v>553</v>
      </c>
      <c r="I18" s="66"/>
      <c r="J18" s="59"/>
    </row>
    <row r="19" spans="1:10" s="10" customFormat="1" ht="30" customHeight="1">
      <c r="A19" s="174" t="s">
        <v>109</v>
      </c>
      <c r="B19" s="208"/>
      <c r="C19" s="14">
        <v>22</v>
      </c>
      <c r="D19" s="14">
        <v>93</v>
      </c>
      <c r="E19" s="14">
        <v>229</v>
      </c>
      <c r="F19" s="14">
        <v>322</v>
      </c>
      <c r="G19" s="14">
        <v>222</v>
      </c>
      <c r="H19" s="65">
        <v>544</v>
      </c>
      <c r="I19" s="66"/>
      <c r="J19" s="59"/>
    </row>
    <row r="20" spans="1:10" s="10" customFormat="1" ht="30" customHeight="1">
      <c r="A20" s="209" t="s">
        <v>110</v>
      </c>
      <c r="B20" s="209"/>
      <c r="C20" s="14">
        <v>22</v>
      </c>
      <c r="D20" s="14">
        <v>98</v>
      </c>
      <c r="E20" s="14">
        <v>215</v>
      </c>
      <c r="F20" s="14">
        <v>313</v>
      </c>
      <c r="G20" s="14">
        <v>209</v>
      </c>
      <c r="H20" s="65">
        <v>522</v>
      </c>
      <c r="I20" s="66"/>
      <c r="J20" s="59"/>
    </row>
    <row r="21" spans="1:10" s="10" customFormat="1" ht="30" customHeight="1">
      <c r="A21" s="209" t="s">
        <v>273</v>
      </c>
      <c r="B21" s="209"/>
      <c r="C21" s="14">
        <v>22</v>
      </c>
      <c r="D21" s="14">
        <v>103</v>
      </c>
      <c r="E21" s="14">
        <v>212</v>
      </c>
      <c r="F21" s="14">
        <v>315</v>
      </c>
      <c r="G21" s="14">
        <v>197</v>
      </c>
      <c r="H21" s="65">
        <v>512</v>
      </c>
      <c r="I21" s="66"/>
      <c r="J21" s="59"/>
    </row>
    <row r="22" spans="1:10" s="31" customFormat="1" ht="30" customHeight="1">
      <c r="A22" s="174" t="s">
        <v>274</v>
      </c>
      <c r="B22" s="175"/>
      <c r="C22" s="267">
        <v>100</v>
      </c>
      <c r="D22" s="267">
        <f>D21/D20*100</f>
        <v>105.10204081632652</v>
      </c>
      <c r="E22" s="267">
        <f>E21/E20*100</f>
        <v>98.604651162790702</v>
      </c>
      <c r="F22" s="267">
        <f>F21/F20*100</f>
        <v>100.63897763578275</v>
      </c>
      <c r="G22" s="267">
        <f>G21/G20*100</f>
        <v>94.258373205741634</v>
      </c>
      <c r="H22" s="267">
        <f>H21/H20*100</f>
        <v>98.084291187739453</v>
      </c>
    </row>
    <row r="23" spans="1:10" s="10" customFormat="1" ht="7.5" customHeight="1">
      <c r="A23" s="5"/>
      <c r="B23" s="36"/>
      <c r="C23" s="36"/>
      <c r="D23" s="36"/>
      <c r="E23" s="36"/>
      <c r="F23" s="36"/>
      <c r="G23" s="36"/>
      <c r="H23" s="36"/>
      <c r="I23" s="31"/>
      <c r="J23" s="31"/>
    </row>
    <row r="24" spans="1:10" s="10" customFormat="1">
      <c r="A24" s="18" t="s">
        <v>127</v>
      </c>
      <c r="B24" s="18"/>
      <c r="C24" s="18"/>
      <c r="D24" s="31"/>
      <c r="E24" s="18" t="s">
        <v>128</v>
      </c>
      <c r="F24" s="18"/>
      <c r="G24" s="19"/>
      <c r="H24" s="19"/>
    </row>
    <row r="25" spans="1:10">
      <c r="A25" s="11"/>
      <c r="B25" s="11"/>
      <c r="C25" s="50"/>
      <c r="D25" s="50"/>
      <c r="E25" s="50"/>
      <c r="F25" s="50"/>
      <c r="G25" s="21"/>
      <c r="H25" s="21"/>
    </row>
    <row r="26" spans="1:10">
      <c r="A26" s="36"/>
      <c r="B26" s="36"/>
      <c r="C26" s="36"/>
      <c r="D26" s="36"/>
      <c r="E26" s="36"/>
      <c r="F26" s="36"/>
    </row>
  </sheetData>
  <mergeCells count="11">
    <mergeCell ref="A22:B22"/>
    <mergeCell ref="A10:H10"/>
    <mergeCell ref="D12:F12"/>
    <mergeCell ref="A14:B14"/>
    <mergeCell ref="A15:B15"/>
    <mergeCell ref="A16:B16"/>
    <mergeCell ref="A17:B17"/>
    <mergeCell ref="A18:B18"/>
    <mergeCell ref="A19:B19"/>
    <mergeCell ref="A20:B20"/>
    <mergeCell ref="A21:B21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P32 後継者育成</vt:lpstr>
      <vt:lpstr>P32 認定状況</vt:lpstr>
      <vt:lpstr>P32 研究グループの動向・現況</vt:lpstr>
      <vt:lpstr>P32 活用実績</vt:lpstr>
      <vt:lpstr>P33 林業労働力</vt:lpstr>
      <vt:lpstr>P33 林業就業者年齢別推移</vt:lpstr>
      <vt:lpstr>P34 認定事業体の森林技術員数</vt:lpstr>
      <vt:lpstr>P34 森林組合技術員推移</vt:lpstr>
      <vt:lpstr>P34  森林技術員従事内容</vt:lpstr>
      <vt:lpstr>P35 森林組合（組織）</vt:lpstr>
      <vt:lpstr>P35 森林組合（規模）</vt:lpstr>
      <vt:lpstr>P35 森林組合（事業）</vt:lpstr>
      <vt:lpstr>P36 森林組合（事業別取扱量）</vt:lpstr>
      <vt:lpstr>P36 森林組合（損益）</vt:lpstr>
      <vt:lpstr>P36 生産森林組合（面積）</vt:lpstr>
      <vt:lpstr>P37 生産森林組合（販売実績）</vt:lpstr>
      <vt:lpstr>P37 安全衛生管理</vt:lpstr>
      <vt:lpstr>'P32 活用実績'!Print_Area</vt:lpstr>
      <vt:lpstr>'P32 研究グループの動向・現況'!Print_Area</vt:lpstr>
      <vt:lpstr>'P32 後継者育成'!Print_Area</vt:lpstr>
      <vt:lpstr>'P32 認定状況'!Print_Area</vt:lpstr>
      <vt:lpstr>'P33 林業就業者年齢別推移'!Print_Area</vt:lpstr>
      <vt:lpstr>'P33 林業労働力'!Print_Area</vt:lpstr>
      <vt:lpstr>'P34  森林技術員従事内容'!Print_Area</vt:lpstr>
      <vt:lpstr>'P34 森林組合技術員推移'!Print_Area</vt:lpstr>
      <vt:lpstr>'P34 認定事業体の森林技術員数'!Print_Area</vt:lpstr>
      <vt:lpstr>'P35 森林組合（規模）'!Print_Area</vt:lpstr>
      <vt:lpstr>'P35 森林組合（事業）'!Print_Area</vt:lpstr>
      <vt:lpstr>'P35 森林組合（組織）'!Print_Area</vt:lpstr>
      <vt:lpstr>'P36 森林組合（事業別取扱量）'!Print_Area</vt:lpstr>
      <vt:lpstr>'P36 森林組合（損益）'!Print_Area</vt:lpstr>
      <vt:lpstr>'P36 生産森林組合（面積）'!Print_Area</vt:lpstr>
      <vt:lpstr>'P37 安全衛生管理'!Print_Area</vt:lpstr>
      <vt:lpstr>'P37 生産森林組合（販売実績）'!Print_Area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2026-05-13T00:08:56Z</cp:lastPrinted>
  <dcterms:created xsi:type="dcterms:W3CDTF">2026-01-19T02:47:01Z</dcterms:created>
  <dcterms:modified xsi:type="dcterms:W3CDTF">2026-06-19T08:03:12Z</dcterms:modified>
</cp:coreProperties>
</file>