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9.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5.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12.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omments6.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7.xml" ContentType="application/vnd.openxmlformats-officedocument.spreadsheetml.comments+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always"/>
  <mc:AlternateContent xmlns:mc="http://schemas.openxmlformats.org/markup-compatibility/2006">
    <mc:Choice Requires="x15">
      <x15ac:absPath xmlns:x15ac="http://schemas.microsoft.com/office/spreadsheetml/2010/11/ac" url="C:\Users\n120037\Box\感染症対策・薬務課\Ｘドライブ\03_薬務係\●係業務\12_その他業務\10_医療・介護等支援パッケージ\05 県補助要綱\"/>
    </mc:Choice>
  </mc:AlternateContent>
  <xr:revisionPtr revIDLastSave="0" documentId="13_ncr:1_{29D29A93-AD74-43AA-B3EB-703CF888EE08}" xr6:coauthVersionLast="47" xr6:coauthVersionMax="47" xr10:uidLastSave="{00000000-0000-0000-0000-000000000000}"/>
  <bookViews>
    <workbookView xWindow="-120" yWindow="-120" windowWidth="29040" windowHeight="15720" tabRatio="902" firstSheet="15" activeTab="21" xr2:uid="{00000000-000D-0000-FFFF-FFFF00000000}"/>
  </bookViews>
  <sheets>
    <sheet name="【参考】委任状" sheetId="87" r:id="rId1"/>
    <sheet name="【参考】集計用シート" sheetId="65" r:id="rId2"/>
    <sheet name="1号申請書兼請求書" sheetId="64" r:id="rId3"/>
    <sheet name="【有床診】物価2-2申請書兼報告書" sheetId="91" r:id="rId4"/>
    <sheet name="【無床診】物価2-2申請書兼報告書" sheetId="99" r:id="rId5"/>
    <sheet name="【薬局】物価2-2申請書兼報告書" sheetId="100" r:id="rId6"/>
    <sheet name="【有床診】賃上2-1号申請書" sheetId="96" r:id="rId7"/>
    <sheet name="【有床診】3号別紙" sheetId="92" r:id="rId8"/>
    <sheet name="0601改定　【有床診】賃上6号報告書" sheetId="133" r:id="rId9"/>
    <sheet name="0601改定　【有床診】賃上7号2.0％超" sheetId="134" r:id="rId10"/>
    <sheet name="→6号記載例" sheetId="137" r:id="rId11"/>
    <sheet name="→7号記載例" sheetId="138" r:id="rId12"/>
    <sheet name="【無床診】賃上2-1号申請書" sheetId="101" r:id="rId13"/>
    <sheet name="【無床診】3号別紙" sheetId="104" r:id="rId14"/>
    <sheet name="0601改定　【無床診】賃上6号報告書" sheetId="130" r:id="rId15"/>
    <sheet name="0601改定　【無床診】賃上7号2.0％超" sheetId="131" r:id="rId16"/>
    <sheet name="【訪看ST】】賃上2-1号申請書" sheetId="102" r:id="rId17"/>
    <sheet name="【訪看ST】3号別紙" sheetId="105" r:id="rId18"/>
    <sheet name="0601改定　【訪看ST】賃上6号報告書" sheetId="128" r:id="rId19"/>
    <sheet name="0601改定　【訪看ST】賃上7号2.0％超" sheetId="129" r:id="rId20"/>
    <sheet name="【薬局】賃上2-1号申請書" sheetId="103" r:id="rId21"/>
    <sheet name="0601改定　【薬局】賃上6号報告書" sheetId="126" r:id="rId22"/>
    <sheet name="0601改定　【薬局】賃上7号2.0％超" sheetId="127" r:id="rId23"/>
    <sheet name="都道府県リスト" sheetId="62" state="hidden" r:id="rId24"/>
  </sheets>
  <definedNames>
    <definedName name="_xlnm._FilterDatabase" localSheetId="10" hidden="1">→6号記載例!$A$11:$AA$52</definedName>
    <definedName name="_xlnm._FilterDatabase" localSheetId="11" hidden="1">→7号記載例!$A$3:$L$4</definedName>
    <definedName name="_xlnm._FilterDatabase" localSheetId="18" hidden="1">'0601改定　【訪看ST】賃上6号報告書'!$A$11:$AA$57</definedName>
    <definedName name="_xlnm._FilterDatabase" localSheetId="19" hidden="1">'0601改定　【訪看ST】賃上7号2.0％超'!$A$3:$L$4</definedName>
    <definedName name="_xlnm._FilterDatabase" localSheetId="14" hidden="1">'0601改定　【無床診】賃上6号報告書'!$A$11:$AA$52</definedName>
    <definedName name="_xlnm._FilterDatabase" localSheetId="15" hidden="1">'0601改定　【無床診】賃上7号2.0％超'!$A$3:$L$4</definedName>
    <definedName name="_xlnm._FilterDatabase" localSheetId="21" hidden="1">'0601改定　【薬局】賃上6号報告書'!$A$11:$AA$27</definedName>
    <definedName name="_xlnm._FilterDatabase" localSheetId="22" hidden="1">'0601改定　【薬局】賃上7号2.0％超'!$A$3:$L$4</definedName>
    <definedName name="_xlnm._FilterDatabase" localSheetId="8" hidden="1">'0601改定　【有床診】賃上6号報告書'!$A$11:$AA$52</definedName>
    <definedName name="_xlnm._FilterDatabase" localSheetId="9" hidden="1">'0601改定　【有床診】賃上7号2.0％超'!$A$3:$L$4</definedName>
    <definedName name="_xlnm.Print_Area" localSheetId="0">【参考】委任状!$B$2:$J$38</definedName>
    <definedName name="_xlnm.Print_Area" localSheetId="16">'【訪看ST】】賃上2-1号申請書'!$A$1:$H$45</definedName>
    <definedName name="_xlnm.Print_Area" localSheetId="17">【訪看ST】3号別紙!$B$1:$C$8</definedName>
    <definedName name="_xlnm.Print_Area" localSheetId="13">【無床診】3号別紙!$B$1:$C$8</definedName>
    <definedName name="_xlnm.Print_Area" localSheetId="12">'【無床診】賃上2-1号申請書'!$A$1:$H$46</definedName>
    <definedName name="_xlnm.Print_Area" localSheetId="4">'【無床診】物価2-2申請書兼報告書'!$A$1:$H$17</definedName>
    <definedName name="_xlnm.Print_Area" localSheetId="20">'【薬局】賃上2-1号申請書'!$A$1:$H$46</definedName>
    <definedName name="_xlnm.Print_Area" localSheetId="5">'【薬局】物価2-2申請書兼報告書'!$A$1:$H$24</definedName>
    <definedName name="_xlnm.Print_Area" localSheetId="7">【有床診】3号別紙!$B$1:$C$10</definedName>
    <definedName name="_xlnm.Print_Area" localSheetId="6">'【有床診】賃上2-1号申請書'!$A$1:$H$48</definedName>
    <definedName name="_xlnm.Print_Area" localSheetId="3">'【有床診】物価2-2申請書兼報告書'!$A$1:$H$20</definedName>
    <definedName name="_xlnm.Print_Area" localSheetId="10">→6号記載例!$A$1:$K$52</definedName>
    <definedName name="_xlnm.Print_Area" localSheetId="11">→7号記載例!$A$1:$I$7</definedName>
    <definedName name="_xlnm.Print_Area" localSheetId="18">'0601改定　【訪看ST】賃上6号報告書'!$A$1:$K$57</definedName>
    <definedName name="_xlnm.Print_Area" localSheetId="19">'0601改定　【訪看ST】賃上7号2.0％超'!$A$1:$I$7</definedName>
    <definedName name="_xlnm.Print_Area" localSheetId="14">'0601改定　【無床診】賃上6号報告書'!$A$1:$K$52</definedName>
    <definedName name="_xlnm.Print_Area" localSheetId="15">'0601改定　【無床診】賃上7号2.0％超'!$A$1:$I$7</definedName>
    <definedName name="_xlnm.Print_Area" localSheetId="21">'0601改定　【薬局】賃上6号報告書'!$A$1:$K$27</definedName>
    <definedName name="_xlnm.Print_Area" localSheetId="22">'0601改定　【薬局】賃上7号2.0％超'!$A$1:$I$7</definedName>
    <definedName name="_xlnm.Print_Area" localSheetId="8">'0601改定　【有床診】賃上6号報告書'!$A$1:$K$52</definedName>
    <definedName name="_xlnm.Print_Area" localSheetId="9">'0601改定　【有床診】賃上7号2.0％超'!$A$1:$I$7</definedName>
    <definedName name="_xlnm.Print_Area" localSheetId="2">'1号申請書兼請求書'!$A$1:$BZ$87</definedName>
    <definedName name="_xlnm.Print_Area">#REF!</definedName>
    <definedName name="_xlnm.Print_Titles" localSheetId="10">→6号記載例!$2:$10</definedName>
    <definedName name="_xlnm.Print_Titles" localSheetId="11">→7号記載例!$1:$2</definedName>
    <definedName name="_xlnm.Print_Titles" localSheetId="18">'0601改定　【訪看ST】賃上6号報告書'!$1:$10</definedName>
    <definedName name="_xlnm.Print_Titles" localSheetId="19">'0601改定　【訪看ST】賃上7号2.0％超'!$1:$2</definedName>
    <definedName name="_xlnm.Print_Titles" localSheetId="14">'0601改定　【無床診】賃上6号報告書'!$2:$10</definedName>
    <definedName name="_xlnm.Print_Titles" localSheetId="15">'0601改定　【無床診】賃上7号2.0％超'!$1:$2</definedName>
    <definedName name="_xlnm.Print_Titles" localSheetId="21">'0601改定　【薬局】賃上6号報告書'!$2:$10</definedName>
    <definedName name="_xlnm.Print_Titles" localSheetId="22">'0601改定　【薬局】賃上7号2.0％超'!$1:$2</definedName>
    <definedName name="_xlnm.Print_Titles" localSheetId="8">'0601改定　【有床診】賃上6号報告書'!$2:$10</definedName>
    <definedName name="_xlnm.Print_Titles" localSheetId="9">'0601改定　【有床診】賃上7号2.0％超'!$1:$2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7" i="137" l="1"/>
  <c r="I27" i="137"/>
  <c r="H27" i="137"/>
  <c r="E4" i="138"/>
  <c r="D4" i="138"/>
  <c r="I5" i="138"/>
  <c r="E5" i="138"/>
  <c r="D5" i="138"/>
  <c r="I4" i="138"/>
  <c r="I1" i="138"/>
  <c r="J52" i="137"/>
  <c r="I52" i="137"/>
  <c r="H52" i="137"/>
  <c r="K52" i="137" s="1"/>
  <c r="J51" i="137"/>
  <c r="I51" i="137"/>
  <c r="H51" i="137"/>
  <c r="K51" i="137" s="1"/>
  <c r="J50" i="137"/>
  <c r="I50" i="137"/>
  <c r="H50" i="137"/>
  <c r="K50" i="137" s="1"/>
  <c r="J49" i="137"/>
  <c r="I49" i="137"/>
  <c r="H49" i="137"/>
  <c r="K49" i="137" s="1"/>
  <c r="G48" i="137"/>
  <c r="J47" i="137"/>
  <c r="I47" i="137"/>
  <c r="H47" i="137"/>
  <c r="K47" i="137" s="1"/>
  <c r="J46" i="137"/>
  <c r="I46" i="137"/>
  <c r="H46" i="137"/>
  <c r="K46" i="137" s="1"/>
  <c r="J45" i="137"/>
  <c r="I45" i="137"/>
  <c r="H45" i="137"/>
  <c r="K45" i="137" s="1"/>
  <c r="J44" i="137"/>
  <c r="I44" i="137"/>
  <c r="H44" i="137"/>
  <c r="K44" i="137" s="1"/>
  <c r="G43" i="137"/>
  <c r="J42" i="137"/>
  <c r="I42" i="137"/>
  <c r="H42" i="137"/>
  <c r="K42" i="137" s="1"/>
  <c r="J41" i="137"/>
  <c r="I41" i="137"/>
  <c r="H41" i="137"/>
  <c r="K41" i="137" s="1"/>
  <c r="J40" i="137"/>
  <c r="I40" i="137"/>
  <c r="H40" i="137"/>
  <c r="K40" i="137" s="1"/>
  <c r="J39" i="137"/>
  <c r="I39" i="137"/>
  <c r="H39" i="137"/>
  <c r="K39" i="137" s="1"/>
  <c r="G38" i="137"/>
  <c r="J37" i="137"/>
  <c r="I37" i="137"/>
  <c r="H37" i="137"/>
  <c r="K37" i="137" s="1"/>
  <c r="J36" i="137"/>
  <c r="I36" i="137"/>
  <c r="H36" i="137"/>
  <c r="K36" i="137" s="1"/>
  <c r="J35" i="137"/>
  <c r="I35" i="137"/>
  <c r="H35" i="137"/>
  <c r="K35" i="137" s="1"/>
  <c r="J34" i="137"/>
  <c r="I34" i="137"/>
  <c r="H34" i="137"/>
  <c r="K34" i="137" s="1"/>
  <c r="G33" i="137"/>
  <c r="J32" i="137"/>
  <c r="I32" i="137"/>
  <c r="H32" i="137"/>
  <c r="K32" i="137" s="1"/>
  <c r="J31" i="137"/>
  <c r="I31" i="137"/>
  <c r="H31" i="137"/>
  <c r="K31" i="137" s="1"/>
  <c r="J30" i="137"/>
  <c r="I30" i="137"/>
  <c r="H30" i="137"/>
  <c r="K30" i="137" s="1"/>
  <c r="J29" i="137"/>
  <c r="I29" i="137"/>
  <c r="H29" i="137"/>
  <c r="K29" i="137" s="1"/>
  <c r="G28" i="137"/>
  <c r="J26" i="137"/>
  <c r="I26" i="137"/>
  <c r="H26" i="137"/>
  <c r="K26" i="137" s="1"/>
  <c r="J25" i="137"/>
  <c r="I25" i="137"/>
  <c r="H25" i="137"/>
  <c r="K25" i="137" s="1"/>
  <c r="J24" i="137"/>
  <c r="I24" i="137"/>
  <c r="H24" i="137"/>
  <c r="K24" i="137" s="1"/>
  <c r="G23" i="137"/>
  <c r="J22" i="137"/>
  <c r="I22" i="137"/>
  <c r="H22" i="137"/>
  <c r="K22" i="137" s="1"/>
  <c r="J21" i="137"/>
  <c r="I21" i="137"/>
  <c r="H21" i="137"/>
  <c r="K21" i="137" s="1"/>
  <c r="J20" i="137"/>
  <c r="I20" i="137"/>
  <c r="H20" i="137"/>
  <c r="K20" i="137" s="1"/>
  <c r="J19" i="137"/>
  <c r="I19" i="137"/>
  <c r="H19" i="137"/>
  <c r="K19" i="137" s="1"/>
  <c r="G18" i="137"/>
  <c r="K16" i="137"/>
  <c r="J15" i="137"/>
  <c r="I15" i="137"/>
  <c r="H15" i="137"/>
  <c r="J14" i="137"/>
  <c r="I14" i="137"/>
  <c r="H14" i="137"/>
  <c r="K14" i="137" s="1"/>
  <c r="J13" i="137"/>
  <c r="I13" i="137"/>
  <c r="H13" i="137"/>
  <c r="K13" i="137" s="1"/>
  <c r="J12" i="137"/>
  <c r="I12" i="137"/>
  <c r="H12" i="137"/>
  <c r="K12" i="137" s="1"/>
  <c r="G11" i="137"/>
  <c r="F5" i="137"/>
  <c r="F4" i="137"/>
  <c r="K1" i="137"/>
  <c r="J52" i="133"/>
  <c r="J47" i="133"/>
  <c r="J42" i="133"/>
  <c r="J37" i="133"/>
  <c r="J32" i="133"/>
  <c r="J27" i="133"/>
  <c r="J22" i="133"/>
  <c r="J15" i="133"/>
  <c r="J52" i="130"/>
  <c r="J47" i="130"/>
  <c r="J42" i="130"/>
  <c r="J37" i="130"/>
  <c r="J32" i="130"/>
  <c r="J27" i="130"/>
  <c r="J22" i="130"/>
  <c r="J15" i="130"/>
  <c r="J15" i="126"/>
  <c r="J24" i="126"/>
  <c r="J25" i="126"/>
  <c r="J12" i="126"/>
  <c r="I12" i="126"/>
  <c r="H12" i="126"/>
  <c r="H13" i="126"/>
  <c r="K16" i="133"/>
  <c r="I5" i="134"/>
  <c r="D5" i="134"/>
  <c r="E5" i="134" s="1"/>
  <c r="I4" i="134"/>
  <c r="E4" i="134"/>
  <c r="D4" i="134"/>
  <c r="I1" i="134"/>
  <c r="I52" i="133"/>
  <c r="H52" i="133"/>
  <c r="J51" i="133"/>
  <c r="I51" i="133"/>
  <c r="H51" i="133"/>
  <c r="K51" i="133" s="1"/>
  <c r="J50" i="133"/>
  <c r="I50" i="133"/>
  <c r="H50" i="133"/>
  <c r="K50" i="133" s="1"/>
  <c r="J49" i="133"/>
  <c r="I49" i="133"/>
  <c r="H49" i="133"/>
  <c r="K49" i="133" s="1"/>
  <c r="G48" i="133"/>
  <c r="I47" i="133"/>
  <c r="H47" i="133"/>
  <c r="J46" i="133"/>
  <c r="I46" i="133"/>
  <c r="H46" i="133"/>
  <c r="K46" i="133" s="1"/>
  <c r="J45" i="133"/>
  <c r="I45" i="133"/>
  <c r="H45" i="133"/>
  <c r="K45" i="133" s="1"/>
  <c r="J44" i="133"/>
  <c r="I44" i="133"/>
  <c r="H44" i="133"/>
  <c r="K44" i="133" s="1"/>
  <c r="G43" i="133"/>
  <c r="I42" i="133"/>
  <c r="H42" i="133"/>
  <c r="J41" i="133"/>
  <c r="I41" i="133"/>
  <c r="H41" i="133"/>
  <c r="K41" i="133" s="1"/>
  <c r="J40" i="133"/>
  <c r="I40" i="133"/>
  <c r="H40" i="133"/>
  <c r="J39" i="133"/>
  <c r="I39" i="133"/>
  <c r="H39" i="133"/>
  <c r="K39" i="133" s="1"/>
  <c r="G38" i="133"/>
  <c r="I37" i="133"/>
  <c r="H37" i="133"/>
  <c r="K37" i="133" s="1"/>
  <c r="J36" i="133"/>
  <c r="I36" i="133"/>
  <c r="H36" i="133"/>
  <c r="K36" i="133" s="1"/>
  <c r="J35" i="133"/>
  <c r="I35" i="133"/>
  <c r="H35" i="133"/>
  <c r="K35" i="133" s="1"/>
  <c r="J34" i="133"/>
  <c r="I34" i="133"/>
  <c r="H34" i="133"/>
  <c r="K34" i="133" s="1"/>
  <c r="G33" i="133"/>
  <c r="I32" i="133"/>
  <c r="H32" i="133"/>
  <c r="J31" i="133"/>
  <c r="I31" i="133"/>
  <c r="H31" i="133"/>
  <c r="K31" i="133" s="1"/>
  <c r="J30" i="133"/>
  <c r="I30" i="133"/>
  <c r="H30" i="133"/>
  <c r="K30" i="133" s="1"/>
  <c r="J29" i="133"/>
  <c r="I29" i="133"/>
  <c r="H29" i="133"/>
  <c r="K29" i="133" s="1"/>
  <c r="G28" i="133"/>
  <c r="I27" i="133"/>
  <c r="H27" i="133"/>
  <c r="J26" i="133"/>
  <c r="I26" i="133"/>
  <c r="H26" i="133"/>
  <c r="K26" i="133" s="1"/>
  <c r="J25" i="133"/>
  <c r="I25" i="133"/>
  <c r="H25" i="133"/>
  <c r="K25" i="133" s="1"/>
  <c r="J24" i="133"/>
  <c r="I24" i="133"/>
  <c r="H24" i="133"/>
  <c r="K24" i="133" s="1"/>
  <c r="G23" i="133"/>
  <c r="I22" i="133"/>
  <c r="H22" i="133"/>
  <c r="J21" i="133"/>
  <c r="I21" i="133"/>
  <c r="H21" i="133"/>
  <c r="K21" i="133" s="1"/>
  <c r="J20" i="133"/>
  <c r="I20" i="133"/>
  <c r="H20" i="133"/>
  <c r="K20" i="133" s="1"/>
  <c r="J19" i="133"/>
  <c r="I19" i="133"/>
  <c r="H19" i="133"/>
  <c r="G18" i="133"/>
  <c r="I15" i="133"/>
  <c r="H15" i="133"/>
  <c r="J14" i="133"/>
  <c r="I14" i="133"/>
  <c r="H14" i="133"/>
  <c r="J13" i="133"/>
  <c r="I13" i="133"/>
  <c r="H13" i="133"/>
  <c r="J12" i="133"/>
  <c r="I12" i="133"/>
  <c r="H12" i="133"/>
  <c r="G11" i="133"/>
  <c r="F5" i="133"/>
  <c r="F4" i="133"/>
  <c r="K1" i="133"/>
  <c r="I42" i="130"/>
  <c r="H42" i="130"/>
  <c r="J41" i="130"/>
  <c r="I41" i="130"/>
  <c r="H41" i="130"/>
  <c r="K41" i="130" s="1"/>
  <c r="J40" i="130"/>
  <c r="I40" i="130"/>
  <c r="H40" i="130"/>
  <c r="K40" i="130" s="1"/>
  <c r="J39" i="130"/>
  <c r="I39" i="130"/>
  <c r="H39" i="130"/>
  <c r="K39" i="130" s="1"/>
  <c r="G38" i="130"/>
  <c r="I1" i="131"/>
  <c r="F5" i="130"/>
  <c r="F5" i="128"/>
  <c r="F4" i="130"/>
  <c r="F4" i="128"/>
  <c r="K1" i="130"/>
  <c r="I5" i="131"/>
  <c r="D5" i="131"/>
  <c r="E5" i="131" s="1"/>
  <c r="I4" i="131"/>
  <c r="D4" i="131"/>
  <c r="E4" i="131" s="1"/>
  <c r="I52" i="130"/>
  <c r="H52" i="130"/>
  <c r="J51" i="130"/>
  <c r="I51" i="130"/>
  <c r="H51" i="130"/>
  <c r="J50" i="130"/>
  <c r="I50" i="130"/>
  <c r="H50" i="130"/>
  <c r="K50" i="130" s="1"/>
  <c r="J49" i="130"/>
  <c r="I49" i="130"/>
  <c r="H49" i="130"/>
  <c r="K49" i="130" s="1"/>
  <c r="G48" i="130"/>
  <c r="I47" i="130"/>
  <c r="H47" i="130"/>
  <c r="J46" i="130"/>
  <c r="I46" i="130"/>
  <c r="H46" i="130"/>
  <c r="K46" i="130" s="1"/>
  <c r="J45" i="130"/>
  <c r="I45" i="130"/>
  <c r="H45" i="130"/>
  <c r="K45" i="130" s="1"/>
  <c r="J44" i="130"/>
  <c r="I44" i="130"/>
  <c r="H44" i="130"/>
  <c r="K44" i="130" s="1"/>
  <c r="G43" i="130"/>
  <c r="I37" i="130"/>
  <c r="H37" i="130"/>
  <c r="J36" i="130"/>
  <c r="I36" i="130"/>
  <c r="H36" i="130"/>
  <c r="K36" i="130" s="1"/>
  <c r="J35" i="130"/>
  <c r="I35" i="130"/>
  <c r="H35" i="130"/>
  <c r="J34" i="130"/>
  <c r="I34" i="130"/>
  <c r="H34" i="130"/>
  <c r="G33" i="130"/>
  <c r="I32" i="130"/>
  <c r="H32" i="130"/>
  <c r="J31" i="130"/>
  <c r="I31" i="130"/>
  <c r="H31" i="130"/>
  <c r="K31" i="130" s="1"/>
  <c r="J30" i="130"/>
  <c r="I30" i="130"/>
  <c r="H30" i="130"/>
  <c r="K30" i="130" s="1"/>
  <c r="J29" i="130"/>
  <c r="I29" i="130"/>
  <c r="H29" i="130"/>
  <c r="K29" i="130" s="1"/>
  <c r="G28" i="130"/>
  <c r="I27" i="130"/>
  <c r="H27" i="130"/>
  <c r="J26" i="130"/>
  <c r="I26" i="130"/>
  <c r="H26" i="130"/>
  <c r="K26" i="130" s="1"/>
  <c r="J25" i="130"/>
  <c r="I25" i="130"/>
  <c r="H25" i="130"/>
  <c r="K25" i="130" s="1"/>
  <c r="J24" i="130"/>
  <c r="I24" i="130"/>
  <c r="H24" i="130"/>
  <c r="K24" i="130" s="1"/>
  <c r="G23" i="130"/>
  <c r="I22" i="130"/>
  <c r="H22" i="130"/>
  <c r="J21" i="130"/>
  <c r="I21" i="130"/>
  <c r="H21" i="130"/>
  <c r="J20" i="130"/>
  <c r="I20" i="130"/>
  <c r="H20" i="130"/>
  <c r="K20" i="130" s="1"/>
  <c r="J19" i="130"/>
  <c r="I19" i="130"/>
  <c r="H19" i="130"/>
  <c r="K19" i="130" s="1"/>
  <c r="G18" i="130"/>
  <c r="K16" i="130"/>
  <c r="I15" i="130"/>
  <c r="H15" i="130"/>
  <c r="J14" i="130"/>
  <c r="I14" i="130"/>
  <c r="H14" i="130"/>
  <c r="K14" i="130" s="1"/>
  <c r="J13" i="130"/>
  <c r="I13" i="130"/>
  <c r="H13" i="130"/>
  <c r="K13" i="130" s="1"/>
  <c r="J12" i="130"/>
  <c r="I12" i="130"/>
  <c r="H12" i="130"/>
  <c r="G11" i="130"/>
  <c r="I1" i="129"/>
  <c r="I1" i="127"/>
  <c r="F4" i="126"/>
  <c r="J57" i="128"/>
  <c r="J52" i="128"/>
  <c r="J47" i="128"/>
  <c r="J42" i="128"/>
  <c r="J37" i="128"/>
  <c r="J32" i="128"/>
  <c r="J27" i="128"/>
  <c r="J22" i="128"/>
  <c r="J27" i="126"/>
  <c r="J22" i="126"/>
  <c r="J15" i="128"/>
  <c r="K1" i="128"/>
  <c r="K1" i="126"/>
  <c r="G2" i="103"/>
  <c r="I5" i="129"/>
  <c r="D5" i="129"/>
  <c r="E5" i="129" s="1"/>
  <c r="I4" i="129"/>
  <c r="D4" i="129"/>
  <c r="E4" i="129" s="1"/>
  <c r="I57" i="128"/>
  <c r="H57" i="128"/>
  <c r="J56" i="128"/>
  <c r="I56" i="128"/>
  <c r="H56" i="128"/>
  <c r="J55" i="128"/>
  <c r="I55" i="128"/>
  <c r="H55" i="128"/>
  <c r="K55" i="128" s="1"/>
  <c r="J54" i="128"/>
  <c r="I54" i="128"/>
  <c r="H54" i="128"/>
  <c r="K54" i="128" s="1"/>
  <c r="G53" i="128"/>
  <c r="I52" i="128"/>
  <c r="H52" i="128"/>
  <c r="J51" i="128"/>
  <c r="I51" i="128"/>
  <c r="H51" i="128"/>
  <c r="K51" i="128" s="1"/>
  <c r="J50" i="128"/>
  <c r="I50" i="128"/>
  <c r="H50" i="128"/>
  <c r="K50" i="128" s="1"/>
  <c r="J49" i="128"/>
  <c r="I49" i="128"/>
  <c r="H49" i="128"/>
  <c r="K49" i="128" s="1"/>
  <c r="G48" i="128"/>
  <c r="I47" i="128"/>
  <c r="H47" i="128"/>
  <c r="J46" i="128"/>
  <c r="I46" i="128"/>
  <c r="H46" i="128"/>
  <c r="K46" i="128" s="1"/>
  <c r="J45" i="128"/>
  <c r="I45" i="128"/>
  <c r="H45" i="128"/>
  <c r="K45" i="128" s="1"/>
  <c r="J44" i="128"/>
  <c r="I44" i="128"/>
  <c r="H44" i="128"/>
  <c r="K44" i="128" s="1"/>
  <c r="G43" i="128"/>
  <c r="I42" i="128"/>
  <c r="H42" i="128"/>
  <c r="J41" i="128"/>
  <c r="I41" i="128"/>
  <c r="H41" i="128"/>
  <c r="K41" i="128" s="1"/>
  <c r="J40" i="128"/>
  <c r="I40" i="128"/>
  <c r="H40" i="128"/>
  <c r="K40" i="128" s="1"/>
  <c r="J39" i="128"/>
  <c r="I39" i="128"/>
  <c r="H39" i="128"/>
  <c r="K39" i="128" s="1"/>
  <c r="G38" i="128"/>
  <c r="I37" i="128"/>
  <c r="H37" i="128"/>
  <c r="J36" i="128"/>
  <c r="I36" i="128"/>
  <c r="H36" i="128"/>
  <c r="K36" i="128" s="1"/>
  <c r="J35" i="128"/>
  <c r="I35" i="128"/>
  <c r="H35" i="128"/>
  <c r="K35" i="128" s="1"/>
  <c r="J34" i="128"/>
  <c r="I34" i="128"/>
  <c r="H34" i="128"/>
  <c r="G33" i="128"/>
  <c r="I32" i="128"/>
  <c r="H32" i="128"/>
  <c r="J31" i="128"/>
  <c r="I31" i="128"/>
  <c r="H31" i="128"/>
  <c r="K31" i="128" s="1"/>
  <c r="J30" i="128"/>
  <c r="I30" i="128"/>
  <c r="H30" i="128"/>
  <c r="K30" i="128" s="1"/>
  <c r="J29" i="128"/>
  <c r="I29" i="128"/>
  <c r="H29" i="128"/>
  <c r="G28" i="128"/>
  <c r="I27" i="128"/>
  <c r="H27" i="128"/>
  <c r="J26" i="128"/>
  <c r="I26" i="128"/>
  <c r="H26" i="128"/>
  <c r="J25" i="128"/>
  <c r="I25" i="128"/>
  <c r="H25" i="128"/>
  <c r="J24" i="128"/>
  <c r="I24" i="128"/>
  <c r="H24" i="128"/>
  <c r="K24" i="128" s="1"/>
  <c r="G23" i="128"/>
  <c r="I22" i="128"/>
  <c r="H22" i="128"/>
  <c r="J21" i="128"/>
  <c r="I21" i="128"/>
  <c r="H21" i="128"/>
  <c r="J20" i="128"/>
  <c r="I20" i="128"/>
  <c r="H20" i="128"/>
  <c r="J19" i="128"/>
  <c r="I19" i="128"/>
  <c r="H19" i="128"/>
  <c r="G18" i="128"/>
  <c r="K16" i="128"/>
  <c r="I15" i="128"/>
  <c r="H15" i="128"/>
  <c r="J14" i="128"/>
  <c r="I14" i="128"/>
  <c r="H14" i="128"/>
  <c r="K14" i="128" s="1"/>
  <c r="J13" i="128"/>
  <c r="I13" i="128"/>
  <c r="H13" i="128"/>
  <c r="J12" i="128"/>
  <c r="I12" i="128"/>
  <c r="H12" i="128"/>
  <c r="K12" i="128" s="1"/>
  <c r="G11" i="128"/>
  <c r="F5" i="126"/>
  <c r="N40" i="64"/>
  <c r="AF44" i="64" a="1"/>
  <c r="AF44" i="64" s="1"/>
  <c r="I5" i="127"/>
  <c r="D5" i="127"/>
  <c r="E5" i="127" s="1"/>
  <c r="I4" i="127"/>
  <c r="K16" i="126" s="1"/>
  <c r="D4" i="127"/>
  <c r="E4" i="127" s="1"/>
  <c r="I27" i="126"/>
  <c r="H27" i="126"/>
  <c r="J26" i="126"/>
  <c r="I26" i="126"/>
  <c r="H26" i="126"/>
  <c r="I25" i="126"/>
  <c r="H25" i="126"/>
  <c r="I24" i="126"/>
  <c r="H24" i="126"/>
  <c r="G23" i="126"/>
  <c r="I22" i="126"/>
  <c r="H22" i="126"/>
  <c r="J21" i="126"/>
  <c r="I21" i="126"/>
  <c r="H21" i="126"/>
  <c r="J20" i="126"/>
  <c r="I20" i="126"/>
  <c r="H20" i="126"/>
  <c r="J19" i="126"/>
  <c r="I19" i="126"/>
  <c r="H19" i="126"/>
  <c r="K19" i="126" s="1"/>
  <c r="G18" i="126"/>
  <c r="I15" i="126"/>
  <c r="H15" i="126"/>
  <c r="J14" i="126"/>
  <c r="I14" i="126"/>
  <c r="H14" i="126"/>
  <c r="J13" i="126"/>
  <c r="I13" i="126"/>
  <c r="G11" i="126"/>
  <c r="K27" i="137" l="1"/>
  <c r="K15" i="137"/>
  <c r="K4" i="137" s="1"/>
  <c r="K6" i="137" s="1"/>
  <c r="K42" i="133"/>
  <c r="K12" i="126"/>
  <c r="K14" i="126"/>
  <c r="K52" i="133"/>
  <c r="K47" i="133"/>
  <c r="K32" i="133"/>
  <c r="K22" i="133"/>
  <c r="K52" i="130"/>
  <c r="K47" i="130"/>
  <c r="K42" i="130"/>
  <c r="K37" i="130"/>
  <c r="K32" i="130"/>
  <c r="K27" i="130"/>
  <c r="K22" i="130"/>
  <c r="K15" i="130"/>
  <c r="K40" i="133"/>
  <c r="K19" i="133"/>
  <c r="K12" i="130"/>
  <c r="K4" i="130" s="1"/>
  <c r="K6" i="130" s="1"/>
  <c r="K34" i="128"/>
  <c r="K26" i="128"/>
  <c r="K25" i="128"/>
  <c r="K21" i="128"/>
  <c r="K19" i="128"/>
  <c r="K56" i="128"/>
  <c r="K29" i="128"/>
  <c r="K24" i="126"/>
  <c r="K13" i="126"/>
  <c r="K15" i="126"/>
  <c r="K34" i="130"/>
  <c r="K27" i="133"/>
  <c r="K25" i="126"/>
  <c r="K20" i="126"/>
  <c r="K13" i="128"/>
  <c r="K13" i="133"/>
  <c r="K15" i="133"/>
  <c r="K14" i="133"/>
  <c r="K12" i="133"/>
  <c r="K51" i="130"/>
  <c r="K35" i="130"/>
  <c r="K21" i="130"/>
  <c r="K57" i="128"/>
  <c r="K52" i="128"/>
  <c r="K47" i="128"/>
  <c r="K42" i="128"/>
  <c r="K37" i="128"/>
  <c r="K32" i="128"/>
  <c r="K27" i="128"/>
  <c r="K22" i="128"/>
  <c r="K27" i="126"/>
  <c r="K22" i="126"/>
  <c r="K15" i="128"/>
  <c r="K20" i="128"/>
  <c r="K26" i="126"/>
  <c r="K21" i="126"/>
  <c r="F8" i="137" l="1"/>
  <c r="K9" i="137"/>
  <c r="F9" i="137" s="1"/>
  <c r="K4" i="126"/>
  <c r="K6" i="126" s="1"/>
  <c r="K4" i="128"/>
  <c r="K6" i="128" s="1"/>
  <c r="K4" i="133"/>
  <c r="K6" i="133" s="1"/>
  <c r="G5" i="96" l="1"/>
  <c r="G43" i="102"/>
  <c r="G47" i="96"/>
  <c r="G4" i="101"/>
  <c r="G4" i="103" l="1"/>
  <c r="G4" i="102"/>
  <c r="G4" i="96"/>
  <c r="G4" i="100"/>
  <c r="G4" i="99"/>
  <c r="G4" i="91"/>
  <c r="G13" i="99"/>
  <c r="G19" i="100"/>
  <c r="G16" i="100"/>
  <c r="G13" i="100"/>
  <c r="G35" i="103"/>
  <c r="C41" i="96"/>
  <c r="G22" i="100" l="1"/>
  <c r="G41" i="96"/>
  <c r="G41" i="103"/>
  <c r="G38" i="103"/>
  <c r="G40" i="102"/>
  <c r="G41" i="101"/>
  <c r="C13" i="91" l="1"/>
  <c r="G16" i="91" s="1"/>
  <c r="G44" i="96" l="1"/>
  <c r="G13" i="91"/>
  <c r="G19" i="91" s="1"/>
  <c r="AF3" i="65" l="1"/>
  <c r="AE3" i="65"/>
  <c r="G3" i="103"/>
  <c r="G3" i="102"/>
  <c r="G2" i="102"/>
  <c r="G3" i="101"/>
  <c r="G2" i="101"/>
  <c r="G3" i="96"/>
  <c r="G2" i="96"/>
  <c r="G3" i="100"/>
  <c r="G2" i="100"/>
  <c r="G3" i="99"/>
  <c r="G2" i="99"/>
  <c r="G5" i="91"/>
  <c r="G3" i="91"/>
  <c r="G2" i="91"/>
  <c r="AD3" i="65"/>
  <c r="G44" i="101" l="1"/>
  <c r="G16" i="99"/>
  <c r="G44" i="103" l="1"/>
  <c r="N41" i="64" l="1"/>
  <c r="A3" i="65"/>
  <c r="AC3" i="65"/>
  <c r="AB3" i="65"/>
  <c r="AA3" i="65"/>
  <c r="Y3" i="65"/>
  <c r="X3" i="65"/>
  <c r="W3" i="65"/>
  <c r="Z3" i="65" s="1"/>
  <c r="V3" i="65"/>
  <c r="U3" i="65"/>
  <c r="O3" i="65"/>
  <c r="Q3" i="65" s="1"/>
  <c r="N3" i="65"/>
  <c r="M3" i="65"/>
  <c r="L3" i="65"/>
  <c r="K3" i="65"/>
  <c r="J3" i="65"/>
  <c r="I3" i="65"/>
  <c r="H3" i="65"/>
  <c r="G3" i="65"/>
  <c r="F3" i="65"/>
  <c r="E3" i="65"/>
  <c r="D3" i="65"/>
  <c r="C3" i="65"/>
  <c r="B3" i="65"/>
  <c r="K8" i="130" l="1"/>
  <c r="K8" i="133"/>
  <c r="K8" i="126"/>
  <c r="K8" i="128"/>
  <c r="N42" i="64" a="1"/>
  <c r="N42" i="64" s="1"/>
  <c r="P3" i="65"/>
  <c r="AZ13" i="64" s="1"/>
  <c r="K9" i="130" l="1"/>
  <c r="F9" i="130" s="1"/>
  <c r="F8" i="130"/>
  <c r="F8" i="133"/>
  <c r="K9" i="133"/>
  <c r="F9" i="133" s="1"/>
  <c r="F8" i="126"/>
  <c r="K9" i="126"/>
  <c r="F9" i="126" s="1"/>
  <c r="K9" i="128"/>
  <c r="F9" i="128" s="1"/>
  <c r="F8" i="128"/>
  <c r="C2" i="105"/>
  <c r="C2" i="92"/>
  <c r="C2" i="104"/>
  <c r="C3" i="92"/>
  <c r="C3" i="105"/>
  <c r="C3" i="104"/>
  <c r="S3" i="65"/>
  <c r="R3" i="65" l="1"/>
  <c r="T3" i="6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N29" authorId="0" shapeId="0" xr:uid="{014AE969-D2EC-4F0C-AAB2-64F5915990C8}">
      <text>
        <r>
          <rPr>
            <b/>
            <sz val="9"/>
            <color indexed="81"/>
            <rFont val="MS P ゴシック"/>
            <family val="3"/>
            <charset val="128"/>
          </rPr>
          <t>法人ではなく個人運営の場合は「代表者職・氏名」のみ記入ください。</t>
        </r>
      </text>
    </comment>
    <comment ref="N35" authorId="0" shapeId="0" xr:uid="{1D402B5A-0E91-48AD-95BB-510913AF92AD}">
      <text>
        <r>
          <rPr>
            <b/>
            <sz val="9"/>
            <color indexed="81"/>
            <rFont val="MS P ゴシック"/>
            <family val="3"/>
            <charset val="128"/>
          </rPr>
          <t>原則「無」となります。必要な場合は県から指示します。</t>
        </r>
      </text>
    </comment>
    <comment ref="A44" authorId="0" shapeId="0" xr:uid="{12D2F646-C203-44B5-8598-3F6B703C298D}">
      <text>
        <r>
          <rPr>
            <b/>
            <sz val="9"/>
            <color indexed="81"/>
            <rFont val="MS P ゴシック"/>
            <family val="3"/>
            <charset val="128"/>
          </rPr>
          <t>【◆要注意◆】通帳の写しは、
銀行名、支店名、口座番号、口座名義（漢字とフリガナ）、普通or当座
が分かるものを確実に添付ください。（振込エラーがあると振込が遅れます）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C12" authorId="0" shapeId="0" xr:uid="{D32CB649-8AA1-4E87-A450-D77A296A2C2F}">
      <text>
        <r>
          <rPr>
            <b/>
            <sz val="11"/>
            <color indexed="81"/>
            <rFont val="MS P ゴシック"/>
            <family val="3"/>
            <charset val="128"/>
          </rPr>
          <t>【所属する同一グループ内の保険薬局の数とは？】
厚生（支）局へ届出を行っている
「保険薬局における施設基準届出状況報告書（別紙様式３）または
「特掲診療料の施設基準等に係る届出書」に記載している
令和７年４月30 日時点の数となります。
↓
https://kouseikyoku.mhlw.go.jp/kantoshinetsu/iryo_shido/teirei-yakkyoku.html
そのため、申請者（法人代表者）にて必ず確認の上、
同一グループ内の保険薬局の数を選択ください。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新潟県</author>
    <author>下田 大道(shimoda-hiromichi)</author>
  </authors>
  <commentList>
    <comment ref="K3" authorId="0" shapeId="0" xr:uid="{B2499B1E-7802-4224-80E5-AD07FEF91BEC}">
      <text>
        <r>
          <rPr>
            <b/>
            <sz val="12"/>
            <color indexed="81"/>
            <rFont val="MS P ゴシック"/>
            <family val="3"/>
            <charset val="128"/>
          </rPr>
          <t>令和８年６月１日～８月１日までの日付を記入願います。</t>
        </r>
      </text>
    </comment>
    <comment ref="F8" authorId="0" shapeId="0" xr:uid="{607BC907-4230-45B4-AE31-7AED87094A50}">
      <text>
        <r>
          <rPr>
            <b/>
            <sz val="12"/>
            <color indexed="81"/>
            <rFont val="MS P ゴシック"/>
            <family val="3"/>
            <charset val="128"/>
          </rPr>
          <t>×の場合は、補助金が余っていますので、
原則、必ず賃上げに使用してください！</t>
        </r>
      </text>
    </comment>
    <comment ref="B11" authorId="1" shapeId="0" xr:uid="{67E408F5-3163-41EB-BB1D-3D0439F2EE51}">
      <text>
        <r>
          <rPr>
            <b/>
            <sz val="11"/>
            <color indexed="81"/>
            <rFont val="MS P ゴシック"/>
            <family val="3"/>
            <charset val="128"/>
          </rPr>
          <t>「③月数の期間中における対象職員数の延べ人数」÷「③月数」
例：（４月の対象職員100名＋５月の対象職員100名）÷２ヶ月</t>
        </r>
      </text>
    </comment>
    <comment ref="C11" authorId="1" shapeId="0" xr:uid="{1D465F25-285C-419A-8745-D4AC8A548D0B}">
      <text>
        <r>
          <rPr>
            <b/>
            <sz val="11"/>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新潟県</author>
    <author>下田 大道(shimoda-hiromichi)</author>
  </authors>
  <commentList>
    <comment ref="K3" authorId="0" shapeId="0" xr:uid="{FFFA2121-307F-4914-97BE-597C96153AE3}">
      <text>
        <r>
          <rPr>
            <b/>
            <sz val="12"/>
            <color indexed="81"/>
            <rFont val="MS P ゴシック"/>
            <family val="3"/>
            <charset val="128"/>
          </rPr>
          <t>令和８年６月１日～８月１日までの日付を記入願います。</t>
        </r>
      </text>
    </comment>
    <comment ref="F8" authorId="0" shapeId="0" xr:uid="{9EFA621C-DFD4-4494-8F7A-3DCA1B85516B}">
      <text>
        <r>
          <rPr>
            <b/>
            <sz val="12"/>
            <color indexed="81"/>
            <rFont val="MS P ゴシック"/>
            <family val="3"/>
            <charset val="128"/>
          </rPr>
          <t>×の場合は、補助金が余っていますので、
原則、必ず賃上げに使用してください！</t>
        </r>
      </text>
    </comment>
    <comment ref="B11" authorId="1" shapeId="0" xr:uid="{B87E4A76-3377-46A3-93F3-24A474AD44BC}">
      <text>
        <r>
          <rPr>
            <b/>
            <sz val="11"/>
            <color indexed="81"/>
            <rFont val="MS P ゴシック"/>
            <family val="3"/>
            <charset val="128"/>
          </rPr>
          <t>「③月数の期間中における対象職員数の延べ人数」÷「③月数」
例：（４月の対象職員100名＋５月の対象職員100名）÷２ヶ月</t>
        </r>
      </text>
    </comment>
    <comment ref="C11" authorId="1" shapeId="0" xr:uid="{28201700-3862-4898-836B-FAB1CFC5906E}">
      <text>
        <r>
          <rPr>
            <b/>
            <sz val="11"/>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新潟県</author>
    <author>下田 大道(shimoda-hiromichi)</author>
  </authors>
  <commentList>
    <comment ref="K3" authorId="0" shapeId="0" xr:uid="{F6F57148-3F5B-4787-A1B8-84CF4424807C}">
      <text>
        <r>
          <rPr>
            <b/>
            <sz val="12"/>
            <color indexed="81"/>
            <rFont val="MS P ゴシック"/>
            <family val="3"/>
            <charset val="128"/>
          </rPr>
          <t>令和８年６月１日～８月１日までの日付を記入願います。</t>
        </r>
      </text>
    </comment>
    <comment ref="F8" authorId="0" shapeId="0" xr:uid="{4F489843-0BB7-43CC-A61A-AB2E1F2B6F89}">
      <text>
        <r>
          <rPr>
            <b/>
            <sz val="12"/>
            <color indexed="81"/>
            <rFont val="MS P ゴシック"/>
            <family val="3"/>
            <charset val="128"/>
          </rPr>
          <t>×の場合は、補助金が余っていますので、
原則、必ず賃上げに使用してください！</t>
        </r>
      </text>
    </comment>
    <comment ref="B11" authorId="1" shapeId="0" xr:uid="{1780F720-5E4B-4BDE-B0FB-8A11ACCDB445}">
      <text>
        <r>
          <rPr>
            <b/>
            <sz val="11"/>
            <color indexed="81"/>
            <rFont val="MS P ゴシック"/>
            <family val="3"/>
            <charset val="128"/>
          </rPr>
          <t>「③月数の期間中における対象職員数の延べ人数」÷「③月数」
例：（４月の対象職員100名＋５月の対象職員100名）÷２ヶ月</t>
        </r>
      </text>
    </comment>
    <comment ref="C11" authorId="1" shapeId="0" xr:uid="{6985CEDA-2F0D-4D3B-8348-6E8920DDFED1}">
      <text>
        <r>
          <rPr>
            <b/>
            <sz val="11"/>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新潟県</author>
    <author>下田 大道(shimoda-hiromichi)</author>
  </authors>
  <commentList>
    <comment ref="K3" authorId="0" shapeId="0" xr:uid="{F5864623-DFE0-4580-8844-E4543141D56E}">
      <text>
        <r>
          <rPr>
            <b/>
            <sz val="12"/>
            <color indexed="81"/>
            <rFont val="MS P ゴシック"/>
            <family val="3"/>
            <charset val="128"/>
          </rPr>
          <t>令和８年６月１日～８月１日までの日付を記入願います。</t>
        </r>
      </text>
    </comment>
    <comment ref="F8" authorId="0" shapeId="0" xr:uid="{8E3AC422-A124-40E2-B53A-013A2992BE58}">
      <text>
        <r>
          <rPr>
            <b/>
            <sz val="12"/>
            <color indexed="81"/>
            <rFont val="MS P ゴシック"/>
            <family val="3"/>
            <charset val="128"/>
          </rPr>
          <t>×の場合は、補助金が余っていますので、
原則、必ず賃上げに使用してください！</t>
        </r>
      </text>
    </comment>
    <comment ref="B11" authorId="1" shapeId="0" xr:uid="{4A57E90D-BD82-4348-A018-891A9A812346}">
      <text>
        <r>
          <rPr>
            <b/>
            <sz val="11"/>
            <color indexed="81"/>
            <rFont val="MS P ゴシック"/>
            <family val="3"/>
            <charset val="128"/>
          </rPr>
          <t>「③月数の期間中における対象職員数の延べ人数」÷「③月数」
例：（４月の対象職員100名＋５月の対象職員100名）÷２ヶ月</t>
        </r>
      </text>
    </comment>
    <comment ref="C11" authorId="1" shapeId="0" xr:uid="{CBCA07BF-DC84-477B-873E-C1BCFF00D34D}">
      <text>
        <r>
          <rPr>
            <b/>
            <sz val="11"/>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新潟県</author>
    <author>下田 大道(shimoda-hiromichi)</author>
  </authors>
  <commentList>
    <comment ref="K3" authorId="0" shapeId="0" xr:uid="{C5B04D80-09E8-4125-A7DB-7DE18E898819}">
      <text>
        <r>
          <rPr>
            <b/>
            <sz val="12"/>
            <color indexed="81"/>
            <rFont val="MS P ゴシック"/>
            <family val="3"/>
            <charset val="128"/>
          </rPr>
          <t>令和８年６月１日～８月１日までの日付を記入願います。</t>
        </r>
      </text>
    </comment>
    <comment ref="F8" authorId="0" shapeId="0" xr:uid="{273584A3-4109-41BC-8772-3AAFE9AB919B}">
      <text>
        <r>
          <rPr>
            <b/>
            <sz val="12"/>
            <color indexed="81"/>
            <rFont val="MS P ゴシック"/>
            <family val="3"/>
            <charset val="128"/>
          </rPr>
          <t>×の場合は、補助金が余っていますので、
原則、必ず賃上げに使用してください！</t>
        </r>
      </text>
    </comment>
    <comment ref="B11" authorId="1" shapeId="0" xr:uid="{4CCC18D3-D9F3-43B9-B33E-E8E0922DCC72}">
      <text>
        <r>
          <rPr>
            <b/>
            <sz val="11"/>
            <color indexed="81"/>
            <rFont val="MS P ゴシック"/>
            <family val="3"/>
            <charset val="128"/>
          </rPr>
          <t>「③月数の期間中における対象職員数の延べ人数」÷「③月数」
例：（４月の対象職員100名＋５月の対象職員100名）÷２ヶ月</t>
        </r>
      </text>
    </comment>
    <comment ref="C11" authorId="1" shapeId="0" xr:uid="{E19A99E6-10DA-4F7B-ADAE-D314EB26031E}">
      <text>
        <r>
          <rPr>
            <b/>
            <sz val="11"/>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<sst xmlns="http://schemas.openxmlformats.org/spreadsheetml/2006/main" count="1488" uniqueCount="328">
  <si>
    <t>１．申請者の情報</t>
    <rPh sb="2" eb="4">
      <t>シンセイ</t>
    </rPh>
    <rPh sb="4" eb="5">
      <t>シャ</t>
    </rPh>
    <rPh sb="6" eb="8">
      <t>ジョウホウ</t>
    </rPh>
    <phoneticPr fontId="40"/>
  </si>
  <si>
    <t>申請年月日</t>
    <rPh sb="0" eb="2">
      <t>シンセイ</t>
    </rPh>
    <rPh sb="2" eb="3">
      <t>ネン</t>
    </rPh>
    <rPh sb="3" eb="5">
      <t>ネンガッピ</t>
    </rPh>
    <phoneticPr fontId="20"/>
  </si>
  <si>
    <t>年</t>
    <rPh sb="0" eb="1">
      <t>ネン</t>
    </rPh>
    <phoneticPr fontId="40"/>
  </si>
  <si>
    <t>月</t>
    <rPh sb="0" eb="1">
      <t>ガツ</t>
    </rPh>
    <phoneticPr fontId="40"/>
  </si>
  <si>
    <t>日</t>
    <rPh sb="0" eb="1">
      <t>ニチ</t>
    </rPh>
    <phoneticPr fontId="40"/>
  </si>
  <si>
    <t>フリガナ</t>
    <phoneticPr fontId="40"/>
  </si>
  <si>
    <t>住所・所在地</t>
    <rPh sb="0" eb="2">
      <t>ジュウショ</t>
    </rPh>
    <rPh sb="3" eb="6">
      <t>ショザイチ</t>
    </rPh>
    <phoneticPr fontId="40"/>
  </si>
  <si>
    <t>〒</t>
    <phoneticPr fontId="40"/>
  </si>
  <si>
    <t>－</t>
    <phoneticPr fontId="40"/>
  </si>
  <si>
    <t>事務担当者</t>
    <rPh sb="0" eb="2">
      <t>ジム</t>
    </rPh>
    <rPh sb="2" eb="5">
      <t>タントウシャ</t>
    </rPh>
    <phoneticPr fontId="40"/>
  </si>
  <si>
    <t>氏名</t>
    <rPh sb="0" eb="2">
      <t>シメイ</t>
    </rPh>
    <phoneticPr fontId="40"/>
  </si>
  <si>
    <t>開設者
（代表者の職・氏名も記載）</t>
    <rPh sb="0" eb="3">
      <t>カイセツシャ</t>
    </rPh>
    <rPh sb="5" eb="8">
      <t>ダイヒョウシャ</t>
    </rPh>
    <rPh sb="9" eb="10">
      <t>ショク</t>
    </rPh>
    <rPh sb="11" eb="13">
      <t>シメイ</t>
    </rPh>
    <rPh sb="14" eb="16">
      <t>キサイ</t>
    </rPh>
    <phoneticPr fontId="40"/>
  </si>
  <si>
    <t>電話番号</t>
    <rPh sb="0" eb="2">
      <t>デンワ</t>
    </rPh>
    <rPh sb="2" eb="4">
      <t>バンゴウ</t>
    </rPh>
    <phoneticPr fontId="40"/>
  </si>
  <si>
    <t>ファクシミリ</t>
    <phoneticPr fontId="40"/>
  </si>
  <si>
    <t>代表者職</t>
    <rPh sb="0" eb="3">
      <t>ダイヒョウシャ</t>
    </rPh>
    <rPh sb="3" eb="4">
      <t>ショク</t>
    </rPh>
    <phoneticPr fontId="40"/>
  </si>
  <si>
    <t>電子メール</t>
    <rPh sb="0" eb="2">
      <t>デンシ</t>
    </rPh>
    <phoneticPr fontId="40"/>
  </si>
  <si>
    <t>２．支給申請額</t>
    <rPh sb="2" eb="4">
      <t>シキュウ</t>
    </rPh>
    <rPh sb="4" eb="7">
      <t>シンセイガク</t>
    </rPh>
    <phoneticPr fontId="40"/>
  </si>
  <si>
    <t>支給申請額(円)</t>
    <rPh sb="0" eb="2">
      <t>シキュウ</t>
    </rPh>
    <rPh sb="2" eb="4">
      <t>シンセイ</t>
    </rPh>
    <rPh sb="4" eb="5">
      <t>ガク</t>
    </rPh>
    <rPh sb="6" eb="7">
      <t>エン</t>
    </rPh>
    <phoneticPr fontId="40"/>
  </si>
  <si>
    <t>合計</t>
    <rPh sb="0" eb="2">
      <t>ゴウケイ</t>
    </rPh>
    <phoneticPr fontId="39"/>
  </si>
  <si>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</si>
  <si>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</si>
  <si>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</si>
  <si>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</si>
  <si>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</si>
  <si>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</si>
  <si>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</si>
  <si>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</si>
  <si>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</si>
  <si>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</si>
  <si>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</si>
  <si>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</si>
  <si>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</si>
  <si>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</si>
  <si>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</si>
  <si>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</si>
  <si>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</si>
  <si>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</si>
  <si>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</si>
  <si>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</si>
  <si>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</si>
  <si>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</si>
  <si>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</si>
  <si>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</si>
  <si>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</si>
  <si>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</si>
  <si>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</si>
  <si>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</si>
  <si>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</si>
  <si>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</si>
  <si>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</si>
  <si>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</si>
  <si>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</si>
  <si>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</si>
  <si>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</si>
  <si>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</si>
  <si>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</si>
  <si>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</si>
  <si>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</si>
  <si>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</si>
  <si>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</si>
  <si>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</si>
  <si>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</si>
  <si>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</si>
  <si>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</si>
  <si>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</si>
  <si>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</si>
  <si>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</si>
  <si>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</si>
  <si>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</si>
  <si>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</si>
  <si>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</si>
  <si>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</si>
  <si>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</si>
  <si>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</si>
  <si>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</si>
  <si>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</si>
  <si>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</si>
  <si>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</si>
  <si>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</si>
  <si>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</si>
  <si>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</si>
  <si>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</si>
  <si>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</si>
  <si>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</si>
  <si>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</si>
  <si>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</si>
  <si>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</si>
  <si>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</si>
  <si>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</si>
  <si>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</si>
  <si>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</si>
  <si>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</si>
  <si>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</si>
  <si>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</si>
  <si>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</si>
  <si>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</si>
  <si>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令和○年○月○日</t>
    <rPh sb="0" eb="2">
      <t>レイワ</t>
    </rPh>
    <rPh sb="3" eb="4">
      <t>ネン</t>
    </rPh>
    <rPh sb="5" eb="6">
      <t>ガツ</t>
    </rPh>
    <rPh sb="7" eb="8">
      <t>ニチ</t>
    </rPh>
    <phoneticPr fontId="39"/>
  </si>
  <si>
    <t>委任者</t>
    <rPh sb="0" eb="3">
      <t>イニンシャ</t>
    </rPh>
    <phoneticPr fontId="39"/>
  </si>
  <si>
    <t>住所</t>
    <rPh sb="0" eb="2">
      <t>ジュウショ</t>
    </rPh>
    <phoneticPr fontId="39"/>
  </si>
  <si>
    <t>役職・氏名</t>
    <rPh sb="0" eb="2">
      <t>ヤクショク</t>
    </rPh>
    <rPh sb="3" eb="5">
      <t>シメイ</t>
    </rPh>
    <phoneticPr fontId="39"/>
  </si>
  <si>
    <t>委任期間</t>
    <rPh sb="0" eb="2">
      <t>イニン</t>
    </rPh>
    <rPh sb="2" eb="4">
      <t>キカン</t>
    </rPh>
    <phoneticPr fontId="39"/>
  </si>
  <si>
    <t>から</t>
    <phoneticPr fontId="39"/>
  </si>
  <si>
    <t>まで。</t>
    <phoneticPr fontId="39"/>
  </si>
  <si>
    <t>受任者</t>
    <rPh sb="0" eb="3">
      <t>ジュニンシャ</t>
    </rPh>
    <phoneticPr fontId="39"/>
  </si>
  <si>
    <t>病院等名</t>
    <rPh sb="0" eb="2">
      <t>ビョウイン</t>
    </rPh>
    <rPh sb="2" eb="3">
      <t>トウ</t>
    </rPh>
    <rPh sb="3" eb="4">
      <t>メイ</t>
    </rPh>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</si>
  <si>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</si>
  <si>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医療法人　○○会</t>
    <rPh sb="0" eb="2">
      <t>イリョウ</t>
    </rPh>
    <rPh sb="2" eb="4">
      <t>ホウジン</t>
    </rPh>
    <rPh sb="7" eb="8">
      <t>カイ</t>
    </rPh>
    <phoneticPr fontId="39"/>
  </si>
  <si>
    <t>○○県○○市○○区○○</t>
    <rPh sb="2" eb="3">
      <t>ケン</t>
    </rPh>
    <rPh sb="5" eb="6">
      <t>シ</t>
    </rPh>
    <rPh sb="8" eb="9">
      <t>ク</t>
    </rPh>
    <phoneticPr fontId="39"/>
  </si>
  <si>
    <t>理事長　○○　○○</t>
    <rPh sb="0" eb="3">
      <t>リジチョウ</t>
    </rPh>
    <phoneticPr fontId="39"/>
  </si>
  <si>
    <t>○○病院</t>
    <rPh sb="2" eb="4">
      <t>ビョウイン</t>
    </rPh>
    <phoneticPr fontId="39"/>
  </si>
  <si>
    <t>病院長　○○　○○</t>
    <rPh sb="0" eb="3">
      <t>ビョウインチョウ</t>
    </rPh>
    <phoneticPr fontId="39"/>
  </si>
  <si>
    <t>委　任　状</t>
    <rPh sb="0" eb="1">
      <t>イ</t>
    </rPh>
    <rPh sb="2" eb="3">
      <t>ニン</t>
    </rPh>
    <rPh sb="4" eb="5">
      <t>ジョウ</t>
    </rPh>
    <phoneticPr fontId="39"/>
  </si>
  <si>
    <t>支給申請書兼請求書</t>
    <rPh sb="0" eb="2">
      <t>シキュウ</t>
    </rPh>
    <rPh sb="2" eb="5">
      <t>シンセイショ</t>
    </rPh>
    <rPh sb="5" eb="6">
      <t>カ</t>
    </rPh>
    <rPh sb="6" eb="9">
      <t>セイキュウショ</t>
    </rPh>
    <phoneticPr fontId="20"/>
  </si>
  <si>
    <t>病院物価支援事業</t>
    <phoneticPr fontId="39"/>
  </si>
  <si>
    <t>病院賃上げ支援事業</t>
    <phoneticPr fontId="39"/>
  </si>
  <si>
    <t>保険医療機関コード：</t>
    <rPh sb="0" eb="2">
      <t>ホケン</t>
    </rPh>
    <rPh sb="2" eb="4">
      <t>イリョウ</t>
    </rPh>
    <rPh sb="4" eb="6">
      <t>キカン</t>
    </rPh>
    <phoneticPr fontId="40"/>
  </si>
  <si>
    <t>保険医療機関コード</t>
    <rPh sb="0" eb="2">
      <t>ホケン</t>
    </rPh>
    <rPh sb="2" eb="6">
      <t>イリョウキカン</t>
    </rPh>
    <phoneticPr fontId="40"/>
  </si>
  <si>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9"/>
  </si>
  <si>
    <t>委任状</t>
    <rPh sb="0" eb="3">
      <t>イニンジョウ</t>
    </rPh>
    <phoneticPr fontId="40"/>
  </si>
  <si>
    <t>有</t>
    <rPh sb="0" eb="1">
      <t>ア</t>
    </rPh>
    <phoneticPr fontId="39"/>
  </si>
  <si>
    <t>無</t>
    <rPh sb="0" eb="1">
      <t>ナ</t>
    </rPh>
    <phoneticPr fontId="39"/>
  </si>
  <si>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</si>
  <si>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</si>
  <si>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</si>
  <si>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</si>
  <si>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</si>
  <si>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</si>
  <si>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</si>
  <si>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</si>
  <si>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</si>
  <si>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</si>
  <si>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</si>
  <si>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</si>
  <si>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開設者：</t>
    <rPh sb="0" eb="3">
      <t>カイセツシャ</t>
    </rPh>
    <phoneticPr fontId="40"/>
  </si>
  <si>
    <t>【申請額】</t>
    <rPh sb="1" eb="3">
      <t>シンセイ</t>
    </rPh>
    <rPh sb="3" eb="4">
      <t>ガク</t>
    </rPh>
    <phoneticPr fontId="40"/>
  </si>
  <si>
    <t>【その他要件を満たすことの確認・誓約等】</t>
    <rPh sb="3" eb="4">
      <t>ホカ</t>
    </rPh>
    <rPh sb="4" eb="6">
      <t>ヨウケン</t>
    </rPh>
    <rPh sb="7" eb="8">
      <t>ミ</t>
    </rPh>
    <rPh sb="13" eb="15">
      <t>カクニン</t>
    </rPh>
    <rPh sb="16" eb="18">
      <t>セイヤク</t>
    </rPh>
    <rPh sb="18" eb="19">
      <t>トウ</t>
    </rPh>
    <phoneticPr fontId="40"/>
  </si>
  <si>
    <t>職種①</t>
    <rPh sb="0" eb="2">
      <t>ショクシュ</t>
    </rPh>
    <phoneticPr fontId="39"/>
  </si>
  <si>
    <t>職種②</t>
    <rPh sb="0" eb="2">
      <t>ショクシュ</t>
    </rPh>
    <phoneticPr fontId="39"/>
  </si>
  <si>
    <t>職種③</t>
    <rPh sb="0" eb="2">
      <t>ショクシュ</t>
    </rPh>
    <phoneticPr fontId="39"/>
  </si>
  <si>
    <t>医師</t>
    <rPh sb="0" eb="2">
      <t>イシ</t>
    </rPh>
    <phoneticPr fontId="39"/>
  </si>
  <si>
    <t>歯科医師</t>
    <rPh sb="0" eb="4">
      <t>シカイシ</t>
    </rPh>
    <phoneticPr fontId="39"/>
  </si>
  <si>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9"/>
  </si>
  <si>
    <t>③：②に該当する場合の職種構成は右表のとおり。</t>
    <rPh sb="4" eb="6">
      <t>ガイトウ</t>
    </rPh>
    <rPh sb="8" eb="10">
      <t>バアイ</t>
    </rPh>
    <rPh sb="11" eb="13">
      <t>ショクシュ</t>
    </rPh>
    <rPh sb="13" eb="15">
      <t>コウセイ</t>
    </rPh>
    <rPh sb="16" eb="18">
      <t>ウヒョウ</t>
    </rPh>
    <phoneticPr fontId="39"/>
  </si>
  <si>
    <t>賃金改善の総額</t>
    <phoneticPr fontId="39"/>
  </si>
  <si>
    <t>❶：賃金改善の総額</t>
    <rPh sb="2" eb="4">
      <t>チンギン</t>
    </rPh>
    <rPh sb="4" eb="6">
      <t>カイゼン</t>
    </rPh>
    <rPh sb="7" eb="9">
      <t>ソウガク</t>
    </rPh>
    <phoneticPr fontId="39"/>
  </si>
  <si>
    <t>交付確定額</t>
    <rPh sb="0" eb="2">
      <t>コウフ</t>
    </rPh>
    <rPh sb="2" eb="5">
      <t>カクテイガク</t>
    </rPh>
    <phoneticPr fontId="39"/>
  </si>
  <si>
    <t>↓法人の振込口座を記載してください。</t>
    <rPh sb="1" eb="3">
      <t>ホウジン</t>
    </rPh>
    <rPh sb="4" eb="6">
      <t>フリコミ</t>
    </rPh>
    <rPh sb="6" eb="8">
      <t>コウザ</t>
    </rPh>
    <rPh sb="9" eb="11">
      <t>キサイ</t>
    </rPh>
    <phoneticPr fontId="39"/>
  </si>
  <si>
    <t>診療所等賃上げ支援事業</t>
    <phoneticPr fontId="20"/>
  </si>
  <si>
    <t>↓医療機関等の振込口座を記載してください。</t>
    <rPh sb="1" eb="3">
      <t>イリョウ</t>
    </rPh>
    <rPh sb="3" eb="5">
      <t>キカン</t>
    </rPh>
    <rPh sb="5" eb="6">
      <t>トウ</t>
    </rPh>
    <rPh sb="7" eb="9">
      <t>フリコミ</t>
    </rPh>
    <rPh sb="9" eb="11">
      <t>コウザ</t>
    </rPh>
    <rPh sb="12" eb="14">
      <t>キサイ</t>
    </rPh>
    <phoneticPr fontId="39"/>
  </si>
  <si>
    <t>診療所等物価支援事業</t>
    <phoneticPr fontId="39"/>
  </si>
  <si>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40"/>
  </si>
  <si>
    <t>算定額</t>
    <rPh sb="0" eb="2">
      <t>サンテイ</t>
    </rPh>
    <rPh sb="2" eb="3">
      <t>ガク</t>
    </rPh>
    <phoneticPr fontId="40"/>
  </si>
  <si>
    <t>有床診療所の名称：</t>
    <rPh sb="0" eb="2">
      <t>ユウショウ</t>
    </rPh>
    <rPh sb="2" eb="5">
      <t>シンリョウジョ</t>
    </rPh>
    <rPh sb="6" eb="8">
      <t>メイショウ</t>
    </rPh>
    <phoneticPr fontId="40"/>
  </si>
  <si>
    <t>無床診療所の名称：</t>
    <rPh sb="0" eb="2">
      <t>ムショウ</t>
    </rPh>
    <rPh sb="2" eb="5">
      <t>シンリョウジョ</t>
    </rPh>
    <rPh sb="6" eb="8">
      <t>メイショウ</t>
    </rPh>
    <phoneticPr fontId="40"/>
  </si>
  <si>
    <t>薬局の名称：</t>
    <rPh sb="0" eb="2">
      <t>ヤッキョク</t>
    </rPh>
    <rPh sb="3" eb="5">
      <t>メイショウ</t>
    </rPh>
    <phoneticPr fontId="40"/>
  </si>
  <si>
    <t>診療所等賃上げ支援事業申請書</t>
    <rPh sb="0" eb="4">
      <t>シンリョウジョナド</t>
    </rPh>
    <rPh sb="4" eb="6">
      <t>チンア</t>
    </rPh>
    <rPh sb="7" eb="9">
      <t>シエン</t>
    </rPh>
    <rPh sb="9" eb="11">
      <t>ジギョウ</t>
    </rPh>
    <rPh sb="11" eb="14">
      <t>シンセイショ</t>
    </rPh>
    <phoneticPr fontId="40"/>
  </si>
  <si>
    <t>訪問看護ステーションの名称：</t>
    <rPh sb="0" eb="2">
      <t>ホウモン</t>
    </rPh>
    <rPh sb="2" eb="4">
      <t>カンゴ</t>
    </rPh>
    <rPh sb="11" eb="13">
      <t>メイショウ</t>
    </rPh>
    <phoneticPr fontId="40"/>
  </si>
  <si>
    <t>都道府県知事　殿</t>
    <rPh sb="0" eb="4">
      <t>トドウフケン</t>
    </rPh>
    <rPh sb="4" eb="6">
      <t>チジ</t>
    </rPh>
    <rPh sb="7" eb="8">
      <t>ドノ</t>
    </rPh>
    <phoneticPr fontId="39"/>
  </si>
  <si>
    <t>委任状の有無：</t>
    <rPh sb="0" eb="3">
      <t>イニンジョウ</t>
    </rPh>
    <rPh sb="4" eb="6">
      <t>ウム</t>
    </rPh>
    <phoneticPr fontId="39"/>
  </si>
  <si>
    <t>委任状の有無</t>
    <rPh sb="0" eb="3">
      <t>イニンジョウ</t>
    </rPh>
    <rPh sb="4" eb="6">
      <t>ウム</t>
    </rPh>
    <phoneticPr fontId="39"/>
  </si>
  <si>
    <t>フリガナ</t>
    <phoneticPr fontId="39"/>
  </si>
  <si>
    <t>管理者（氏名を記載）</t>
    <rPh sb="0" eb="3">
      <t>カンリシャ</t>
    </rPh>
    <rPh sb="4" eb="6">
      <t>シメイ</t>
    </rPh>
    <rPh sb="7" eb="9">
      <t>キサイ</t>
    </rPh>
    <phoneticPr fontId="39"/>
  </si>
  <si>
    <t>管理者</t>
    <rPh sb="0" eb="3">
      <t>カンリシャ</t>
    </rPh>
    <phoneticPr fontId="40"/>
  </si>
  <si>
    <t>③月数</t>
    <rPh sb="1" eb="3">
      <t>ゲッスウ</t>
    </rPh>
    <phoneticPr fontId="39"/>
  </si>
  <si>
    <t>（第１号様式）</t>
    <rPh sb="1" eb="2">
      <t>ダイ</t>
    </rPh>
    <rPh sb="3" eb="4">
      <t>ゴウ</t>
    </rPh>
    <rPh sb="4" eb="6">
      <t>ヨウシキ</t>
    </rPh>
    <phoneticPr fontId="39"/>
  </si>
  <si>
    <t>対象病床数
(自動計算)</t>
    <rPh sb="0" eb="2">
      <t>タイショウ</t>
    </rPh>
    <rPh sb="2" eb="5">
      <t>ビョウショウスウ</t>
    </rPh>
    <rPh sb="7" eb="9">
      <t>ジドウ</t>
    </rPh>
    <rPh sb="9" eb="11">
      <t>ケイサン</t>
    </rPh>
    <phoneticPr fontId="40"/>
  </si>
  <si>
    <t>使用許可病床数
（R7.8.1時点）</t>
    <phoneticPr fontId="40"/>
  </si>
  <si>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40"/>
  </si>
  <si>
    <t>（④、⑤、⑥の重複可）</t>
    <rPh sb="7" eb="9">
      <t>チョウフク</t>
    </rPh>
    <rPh sb="9" eb="10">
      <t>カ</t>
    </rPh>
    <phoneticPr fontId="39"/>
  </si>
  <si>
    <t>①対象人数
（常勤換算数）</t>
    <rPh sb="1" eb="3">
      <t>タイショウ</t>
    </rPh>
    <rPh sb="3" eb="5">
      <t>ニンズウ</t>
    </rPh>
    <rPh sb="7" eb="9">
      <t>ジョウキン</t>
    </rPh>
    <rPh sb="9" eb="11">
      <t>カンサン</t>
    </rPh>
    <rPh sb="11" eb="12">
      <t>スウ</t>
    </rPh>
    <phoneticPr fontId="39"/>
  </si>
  <si>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</si>
  <si>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9"/>
  </si>
  <si>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9"/>
  </si>
  <si>
    <t>Ⅲ　令和７年度中の賃金改善割合</t>
    <rPh sb="2" eb="4">
      <t>レイワ</t>
    </rPh>
    <rPh sb="5" eb="7">
      <t>ネンド</t>
    </rPh>
    <rPh sb="7" eb="8">
      <t>チュウ</t>
    </rPh>
    <rPh sb="9" eb="11">
      <t>チンギン</t>
    </rPh>
    <rPh sb="11" eb="13">
      <t>カイゼン</t>
    </rPh>
    <rPh sb="13" eb="15">
      <t>ワリアイ</t>
    </rPh>
    <phoneticPr fontId="39"/>
  </si>
  <si>
    <t>Ⅳ　本事業の支給額を充てられる上限月額</t>
    <rPh sb="2" eb="3">
      <t>ホン</t>
    </rPh>
    <rPh sb="3" eb="5">
      <t>ジギョウ</t>
    </rPh>
    <rPh sb="6" eb="9">
      <t>シキュウガク</t>
    </rPh>
    <rPh sb="10" eb="11">
      <t>ア</t>
    </rPh>
    <rPh sb="15" eb="17">
      <t>ジョウゲン</t>
    </rPh>
    <rPh sb="17" eb="19">
      <t>ゲツガク</t>
    </rPh>
    <phoneticPr fontId="39"/>
  </si>
  <si>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9"/>
  </si>
  <si>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9"/>
  </si>
  <si>
    <t>Ⅶ　対象人数
（常勤換算数）</t>
    <rPh sb="2" eb="4">
      <t>タイショウ</t>
    </rPh>
    <rPh sb="4" eb="6">
      <t>ニンズウ</t>
    </rPh>
    <rPh sb="8" eb="10">
      <t>ジョウキン</t>
    </rPh>
    <rPh sb="10" eb="12">
      <t>カンサン</t>
    </rPh>
    <rPh sb="12" eb="13">
      <t>スウ</t>
    </rPh>
    <phoneticPr fontId="39"/>
  </si>
  <si>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40"/>
  </si>
  <si>
    <t>（②、③、④の重複可）</t>
    <rPh sb="7" eb="9">
      <t>チョウフク</t>
    </rPh>
    <rPh sb="9" eb="10">
      <t>カ</t>
    </rPh>
    <phoneticPr fontId="39"/>
  </si>
  <si>
    <t>⑥：令和７年度の対象職員のベースアップが令和７年３月31日時点の賃金水準と比較して2.0％を上回って実施しており、</t>
    <phoneticPr fontId="39"/>
  </si>
  <si>
    <t>　　令和８年６月１日から支給した対象職員のベースアップを実施する。</t>
    <rPh sb="16" eb="18">
      <t>タイショウ</t>
    </rPh>
    <phoneticPr fontId="39"/>
  </si>
  <si>
    <t>　　令和７年12月から令和８年５月までの間の当該2.0％を上回る部分に充てる。</t>
    <phoneticPr fontId="39"/>
  </si>
  <si>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9"/>
  </si>
  <si>
    <t>　　の水準を低下させていない。</t>
    <phoneticPr fontId="39"/>
  </si>
  <si>
    <t>⑨：著しく偏った配分は行っていない。</t>
    <rPh sb="2" eb="3">
      <t>イチジル</t>
    </rPh>
    <rPh sb="5" eb="6">
      <t>カタヨ</t>
    </rPh>
    <rPh sb="8" eb="10">
      <t>ハイブン</t>
    </rPh>
    <rPh sb="11" eb="12">
      <t>オコナ</t>
    </rPh>
    <phoneticPr fontId="39"/>
  </si>
  <si>
    <t>⑩：労働基準法、労働災害補償保険法、最低賃金法、労働安全衛生法、雇用保険法その他の労働に関する法令に違反し、</t>
    <phoneticPr fontId="39"/>
  </si>
  <si>
    <t>　　罰金以上の刑に処せられていない。</t>
    <phoneticPr fontId="39"/>
  </si>
  <si>
    <t>⑪：労働保険料の納付が適正に行われている。</t>
    <phoneticPr fontId="39"/>
  </si>
  <si>
    <t>④：令和７年度の対象職員のベースアップが令和７年３月31日時点の賃金水準と比較して2.0％を上回って実施しており、</t>
    <phoneticPr fontId="39"/>
  </si>
  <si>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40"/>
  </si>
  <si>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40"/>
  </si>
  <si>
    <t>　　令和８年６月１日時点で令和８年度診療報酬改定による見直し後のベースアップ評価料を届け出る。</t>
    <phoneticPr fontId="39"/>
  </si>
  <si>
    <t>第２－１号様式（有床診療所）</t>
    <rPh sb="8" eb="10">
      <t>ユウショウ</t>
    </rPh>
    <rPh sb="10" eb="13">
      <t>シンリョウジョ</t>
    </rPh>
    <phoneticPr fontId="40"/>
  </si>
  <si>
    <t>新潟県知事　殿</t>
    <rPh sb="0" eb="2">
      <t>ニイガタ</t>
    </rPh>
    <rPh sb="2" eb="5">
      <t>ケンチジ</t>
    </rPh>
    <rPh sb="3" eb="5">
      <t>チジ</t>
    </rPh>
    <phoneticPr fontId="20"/>
  </si>
  <si>
    <t>新潟県知事　殿</t>
    <rPh sb="0" eb="3">
      <t>ニイガタケン</t>
    </rPh>
    <rPh sb="3" eb="5">
      <t>チジ</t>
    </rPh>
    <rPh sb="6" eb="7">
      <t>ドノ</t>
    </rPh>
    <phoneticPr fontId="40"/>
  </si>
  <si>
    <t>第２－１号様式（薬局）</t>
    <rPh sb="8" eb="10">
      <t>ヤッキョク</t>
    </rPh>
    <phoneticPr fontId="40"/>
  </si>
  <si>
    <t>第２－２号様式（有床診療所）</t>
    <rPh sb="8" eb="10">
      <t>ユウショウ</t>
    </rPh>
    <rPh sb="10" eb="13">
      <t>シンリョウジョ</t>
    </rPh>
    <phoneticPr fontId="40"/>
  </si>
  <si>
    <t>第２－２号様式（無床診療所）</t>
    <rPh sb="8" eb="10">
      <t>ムユカ</t>
    </rPh>
    <rPh sb="10" eb="13">
      <t>シンリョウジョ</t>
    </rPh>
    <phoneticPr fontId="40"/>
  </si>
  <si>
    <t>第２－２号様式（薬局）</t>
    <rPh sb="8" eb="10">
      <t>ヤッキョク</t>
    </rPh>
    <phoneticPr fontId="40"/>
  </si>
  <si>
    <t>第３号様式（有床診療所）</t>
    <rPh sb="6" eb="8">
      <t>ユウショウ</t>
    </rPh>
    <rPh sb="8" eb="11">
      <t>シンリョウジョ</t>
    </rPh>
    <phoneticPr fontId="40"/>
  </si>
  <si>
    <t>第２－１号様式（無床診療所）</t>
    <rPh sb="8" eb="10">
      <t>ムショウ</t>
    </rPh>
    <rPh sb="10" eb="13">
      <t>シンリョウジョ</t>
    </rPh>
    <phoneticPr fontId="40"/>
  </si>
  <si>
    <t>第３号様式（無床診療所）</t>
    <rPh sb="0" eb="1">
      <t>ダイ</t>
    </rPh>
    <rPh sb="2" eb="3">
      <t>ゴウ</t>
    </rPh>
    <rPh sb="3" eb="5">
      <t>ヨウシキ</t>
    </rPh>
    <rPh sb="6" eb="8">
      <t>ムショウ</t>
    </rPh>
    <rPh sb="8" eb="11">
      <t>シンリョウジョ</t>
    </rPh>
    <phoneticPr fontId="40"/>
  </si>
  <si>
    <t>第６号様式（無床診療所）</t>
    <rPh sb="6" eb="8">
      <t>ムショウ</t>
    </rPh>
    <rPh sb="8" eb="11">
      <t>シンリョウジョ</t>
    </rPh>
    <phoneticPr fontId="40"/>
  </si>
  <si>
    <t>第７号様式（無床診療所）</t>
    <rPh sb="6" eb="8">
      <t>ムショウ</t>
    </rPh>
    <rPh sb="8" eb="11">
      <t>シンリョウジョ</t>
    </rPh>
    <phoneticPr fontId="40"/>
  </si>
  <si>
    <t>第２－１号様式（訪問看護ステーション）</t>
    <rPh sb="8" eb="10">
      <t>ホウモン</t>
    </rPh>
    <rPh sb="10" eb="12">
      <t>カンゴ</t>
    </rPh>
    <phoneticPr fontId="40"/>
  </si>
  <si>
    <t>第３号様式（訪問看護ステーション）</t>
    <rPh sb="6" eb="8">
      <t>ホウモン</t>
    </rPh>
    <rPh sb="8" eb="10">
      <t>カンゴ</t>
    </rPh>
    <phoneticPr fontId="40"/>
  </si>
  <si>
    <t>第６号様式（訪問看護ステーション）</t>
    <rPh sb="6" eb="8">
      <t>ホウモン</t>
    </rPh>
    <rPh sb="8" eb="10">
      <t>カンゴ</t>
    </rPh>
    <phoneticPr fontId="40"/>
  </si>
  <si>
    <t>第７号様式（訪問看護ステーション）</t>
    <rPh sb="6" eb="8">
      <t>ホウモン</t>
    </rPh>
    <rPh sb="8" eb="10">
      <t>カンゴ</t>
    </rPh>
    <phoneticPr fontId="40"/>
  </si>
  <si>
    <t>第６号様式（薬局）</t>
    <rPh sb="6" eb="8">
      <t>ヤッキョク</t>
    </rPh>
    <phoneticPr fontId="40"/>
  </si>
  <si>
    <t>施設数</t>
    <rPh sb="0" eb="3">
      <t>シセツスウ</t>
    </rPh>
    <phoneticPr fontId="40"/>
  </si>
  <si>
    <t>×</t>
    <phoneticPr fontId="39"/>
  </si>
  <si>
    <r>
      <t>所属する同一グループ内の保険薬局の数として１店舗以上５店舗以下（当該保険薬局を含む）である保険薬局に該当（R7.4.30時点）
※該当する場合は</t>
    </r>
    <r>
      <rPr>
        <b/>
        <sz val="12"/>
        <color rgb="FFC00000"/>
        <rFont val="ＭＳ ゴシック"/>
        <family val="3"/>
        <charset val="128"/>
      </rPr>
      <t>施設数を記載</t>
    </r>
    <rPh sb="65" eb="67">
      <t>ガイトウ</t>
    </rPh>
    <rPh sb="69" eb="71">
      <t>バアイ</t>
    </rPh>
    <rPh sb="72" eb="75">
      <t>シセツスウ</t>
    </rPh>
    <rPh sb="76" eb="78">
      <t>キサイ</t>
    </rPh>
    <phoneticPr fontId="40"/>
  </si>
  <si>
    <r>
      <t>所属する同一グループ内の保険薬局の数として６店舗以上19店舗以下（当該保険薬局を含む）である保険薬局に該当（R7.4.30時点）
※該当する場合は</t>
    </r>
    <r>
      <rPr>
        <b/>
        <sz val="12"/>
        <color rgb="FFC00000"/>
        <rFont val="ＭＳ ゴシック"/>
        <family val="3"/>
        <charset val="128"/>
      </rPr>
      <t>施設数を記載</t>
    </r>
    <phoneticPr fontId="40"/>
  </si>
  <si>
    <r>
      <t>所属する同一グループ内の保険薬局の数として20店舗以上（当該保険薬局を含む）である保険薬局に該当（R7.4.30時点）
※該当する場合は</t>
    </r>
    <r>
      <rPr>
        <b/>
        <sz val="12"/>
        <color rgb="FFC00000"/>
        <rFont val="ＭＳ ゴシック"/>
        <family val="3"/>
        <charset val="128"/>
      </rPr>
      <t>施設数を記載</t>
    </r>
    <phoneticPr fontId="40"/>
  </si>
  <si>
    <t>令和　　年　　月　　日</t>
    <rPh sb="0" eb="2">
      <t>レイワ</t>
    </rPh>
    <rPh sb="4" eb="5">
      <t>ネン</t>
    </rPh>
    <rPh sb="7" eb="8">
      <t>ガツ</t>
    </rPh>
    <rPh sb="10" eb="11">
      <t>ニチ</t>
    </rPh>
    <phoneticPr fontId="39"/>
  </si>
  <si>
    <t>　新潟県医療機関等における賃上げ・物価上昇に対する支援事業補助金交付要綱に基づき、次のとおり申請し、診療に必要な経費を対象とした支援を受けたことを報告します。</t>
    <rPh sb="29" eb="36">
      <t>ホジョキンコウフヨウコウ</t>
    </rPh>
    <rPh sb="37" eb="38">
      <t>モト</t>
    </rPh>
    <rPh sb="50" eb="52">
      <t>シンリョウ</t>
    </rPh>
    <rPh sb="53" eb="55">
      <t>ヒツヨウ</t>
    </rPh>
    <rPh sb="56" eb="58">
      <t>ケイヒ</t>
    </rPh>
    <rPh sb="59" eb="61">
      <t>タイショウ</t>
    </rPh>
    <rPh sb="64" eb="66">
      <t>シエン</t>
    </rPh>
    <rPh sb="67" eb="68">
      <t>ウ</t>
    </rPh>
    <rPh sb="73" eb="75">
      <t>ホウコク</t>
    </rPh>
    <phoneticPr fontId="40"/>
  </si>
  <si>
    <t>　新潟県医療機関等における賃上げ・物価上昇に対する支援事業補助金交付要綱に基づき、次のとおり申請し、診療に必要な経費を対象とした支援を受けたことを報告します。</t>
    <rPh sb="50" eb="52">
      <t>シンリョウ</t>
    </rPh>
    <rPh sb="53" eb="55">
      <t>ヒツヨウ</t>
    </rPh>
    <rPh sb="56" eb="58">
      <t>ケイヒ</t>
    </rPh>
    <rPh sb="59" eb="61">
      <t>タイショウ</t>
    </rPh>
    <rPh sb="64" eb="66">
      <t>シエン</t>
    </rPh>
    <rPh sb="67" eb="68">
      <t>ウ</t>
    </rPh>
    <rPh sb="73" eb="75">
      <t>ホウコク</t>
    </rPh>
    <phoneticPr fontId="40"/>
  </si>
  <si>
    <t>新潟県医療機関等における賃上げ・物価上昇に対する支援事業補助金交付要綱に基づき、次のとおり申請します。</t>
    <rPh sb="50" eb="51">
      <t>ツギシンセイ</t>
    </rPh>
    <phoneticPr fontId="40"/>
  </si>
  <si>
    <t>　新潟県医療機関等における賃上げ・物価上昇に対する支援事業補助金交付要綱に基づき、次のとおり申請します。</t>
    <rPh sb="51" eb="52">
      <t>ツギシンセイ</t>
    </rPh>
    <phoneticPr fontId="40"/>
  </si>
  <si>
    <t>補助額
（14床以上の場合）</t>
    <rPh sb="7" eb="8">
      <t>ユカ</t>
    </rPh>
    <rPh sb="8" eb="10">
      <t>イジョウ</t>
    </rPh>
    <rPh sb="11" eb="13">
      <t>バアイ</t>
    </rPh>
    <phoneticPr fontId="40"/>
  </si>
  <si>
    <t>補助額
（13床以下の場合）</t>
    <rPh sb="7" eb="8">
      <t>ユカ</t>
    </rPh>
    <rPh sb="8" eb="10">
      <t>イカ</t>
    </rPh>
    <rPh sb="11" eb="13">
      <t>バアイ</t>
    </rPh>
    <phoneticPr fontId="40"/>
  </si>
  <si>
    <t>補助額</t>
    <phoneticPr fontId="40"/>
  </si>
  <si>
    <t>④：本事業の補助額を活用してベースアップを実施し、令和８年６月１日から当該ベースアップの水準を維持又は拡大する。</t>
  </si>
  <si>
    <t>⑤：賃金表等や給与規程等の変更に時間を要するため、本事業の補助額を活用して一時金又は特別手当を支給し、</t>
    <rPh sb="37" eb="40">
      <t>イチジキン</t>
    </rPh>
    <phoneticPr fontId="39"/>
  </si>
  <si>
    <t>⑦：本事業の補助額は④～⑥のために支出する。</t>
    <rPh sb="17" eb="19">
      <t>シシュツ</t>
    </rPh>
    <phoneticPr fontId="39"/>
  </si>
  <si>
    <t>補助額
（３床以上の場合）</t>
    <rPh sb="6" eb="7">
      <t>ユカ</t>
    </rPh>
    <rPh sb="7" eb="9">
      <t>イジョウ</t>
    </rPh>
    <rPh sb="10" eb="12">
      <t>バアイ</t>
    </rPh>
    <phoneticPr fontId="40"/>
  </si>
  <si>
    <t>補助額
（２床以下の場合）</t>
    <rPh sb="6" eb="7">
      <t>ユカ</t>
    </rPh>
    <rPh sb="7" eb="9">
      <t>イカ</t>
    </rPh>
    <rPh sb="10" eb="12">
      <t>バアイ</t>
    </rPh>
    <phoneticPr fontId="40"/>
  </si>
  <si>
    <t>②：本事業の補助額を活用してベースアップを実施し、令和８年６月１日から当該ベースアップの水準を維持又は拡大する。</t>
  </si>
  <si>
    <t>③：賃金表等や給与規程等の変更に時間を要するため、本事業の補助額を活用して一時金又は特別手当を支給し、</t>
    <rPh sb="37" eb="40">
      <t>イチジキン</t>
    </rPh>
    <phoneticPr fontId="39"/>
  </si>
  <si>
    <t>⑦：本事業の補助額は②～④のために支出する。</t>
    <rPh sb="17" eb="19">
      <t>シシュツ</t>
    </rPh>
    <phoneticPr fontId="39"/>
  </si>
  <si>
    <t>新潟県医療機関等における賃上げ・物価上昇に対する支援事業補助金交付要綱に基づき、次のとおり報告します。</t>
    <rPh sb="45" eb="47">
      <t>ホウコク</t>
    </rPh>
    <phoneticPr fontId="39"/>
  </si>
  <si>
    <t>代表者</t>
    <rPh sb="0" eb="3">
      <t>ダイヒョウシャ</t>
    </rPh>
    <phoneticPr fontId="39"/>
  </si>
  <si>
    <r>
      <t xml:space="preserve">医療機関等の名称
</t>
    </r>
    <r>
      <rPr>
        <sz val="11"/>
        <color rgb="FFC00000"/>
        <rFont val="ＭＳ Ｐゴシック"/>
        <family val="3"/>
        <charset val="128"/>
      </rPr>
      <t>※別紙にすべての施設名を記入ください</t>
    </r>
    <rPh sb="0" eb="2">
      <t>イリョウ</t>
    </rPh>
    <rPh sb="2" eb="4">
      <t>キカン</t>
    </rPh>
    <rPh sb="4" eb="5">
      <t>トウ</t>
    </rPh>
    <rPh sb="6" eb="8">
      <t>メイショウ</t>
    </rPh>
    <rPh sb="10" eb="12">
      <t>ベッシ</t>
    </rPh>
    <rPh sb="17" eb="20">
      <t>シセツメイ</t>
    </rPh>
    <rPh sb="21" eb="23">
      <t>キニュウ</t>
    </rPh>
    <phoneticPr fontId="40"/>
  </si>
  <si>
    <t>別紙</t>
    <rPh sb="0" eb="2">
      <t>ベッシ</t>
    </rPh>
    <phoneticPr fontId="39"/>
  </si>
  <si>
    <t>施設名</t>
    <rPh sb="0" eb="3">
      <t>シセツメイ</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</si>
  <si>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本補助金等に関する報告や調査について、厚生労働省又は都道府県から求められた場合には、これに応じます。
　（５）　本補助金等の支払い後、各事業に定めのある返還事由に該当した場合は各事業に係る補助金の全額を返還します。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1" eb="223">
      <t>ホジョ</t>
    </rPh>
    <rPh sb="224" eb="225">
      <t>トウ</t>
    </rPh>
    <rPh sb="226" eb="228">
      <t>シハラ</t>
    </rPh>
    <rPh sb="229" eb="230">
      <t>ゴ</t>
    </rPh>
    <rPh sb="231" eb="234">
      <t>カクジギョウ</t>
    </rPh>
    <rPh sb="235" eb="236">
      <t>サダ</t>
    </rPh>
    <rPh sb="240" eb="242">
      <t>ヘンカン</t>
    </rPh>
    <rPh sb="242" eb="244">
      <t>ジユ</t>
    </rPh>
    <rPh sb="245" eb="247">
      <t>ガイトウ</t>
    </rPh>
    <rPh sb="249" eb="251">
      <t>バアイ</t>
    </rPh>
    <rPh sb="252" eb="255">
      <t>カクジギョウ</t>
    </rPh>
    <rPh sb="256" eb="257">
      <t>カカ</t>
    </rPh>
    <rPh sb="262" eb="264">
      <t>ゼンガク</t>
    </rPh>
    <rPh sb="265" eb="267">
      <t>ヘンカン</t>
    </rPh>
    <phoneticPr fontId="40"/>
  </si>
  <si>
    <t>○○診療所</t>
    <rPh sb="2" eb="5">
      <t>シンリョウジョ</t>
    </rPh>
    <phoneticPr fontId="39"/>
  </si>
  <si>
    <t>○○薬局</t>
    <rPh sb="2" eb="4">
      <t>ヤッキョク</t>
    </rPh>
    <phoneticPr fontId="39"/>
  </si>
  <si>
    <t>〇</t>
    <phoneticPr fontId="39"/>
  </si>
  <si>
    <t>物価高騰対象施設
※対象の場合は○を記入</t>
    <rPh sb="0" eb="4">
      <t>ブッカコウトウ</t>
    </rPh>
    <rPh sb="4" eb="6">
      <t>タイショウ</t>
    </rPh>
    <rPh sb="6" eb="8">
      <t>シセツ</t>
    </rPh>
    <rPh sb="10" eb="12">
      <t>タイショウ</t>
    </rPh>
    <rPh sb="13" eb="15">
      <t>バアイ</t>
    </rPh>
    <rPh sb="18" eb="20">
      <t>キニュウ</t>
    </rPh>
    <phoneticPr fontId="39"/>
  </si>
  <si>
    <t>賃上げ対象施設
※対象の場合は○を記入</t>
    <rPh sb="0" eb="2">
      <t>チンア</t>
    </rPh>
    <rPh sb="3" eb="5">
      <t>タイショウ</t>
    </rPh>
    <rPh sb="5" eb="7">
      <t>シセツ</t>
    </rPh>
    <rPh sb="9" eb="11">
      <t>タイショウ</t>
    </rPh>
    <rPh sb="12" eb="14">
      <t>バアイ</t>
    </rPh>
    <rPh sb="17" eb="19">
      <t>キニュウ</t>
    </rPh>
    <phoneticPr fontId="39"/>
  </si>
  <si>
    <r>
      <t>　</t>
    </r>
    <r>
      <rPr>
        <sz val="11"/>
        <color rgb="FFC00000"/>
        <rFont val="ＭＳ Ｐゴシック"/>
        <family val="3"/>
        <charset val="128"/>
      </rPr>
      <t>新潟県医療機関等における賃上げ・物価上昇に対する支援事業について</t>
    </r>
    <r>
      <rPr>
        <sz val="11"/>
        <rFont val="ＭＳ Ｐゴシック"/>
        <family val="3"/>
        <charset val="128"/>
      </rPr>
      <t xml:space="preserve">、補助金の支給を受けたいので、下記のとおり申請します。
</t>
    </r>
    <rPh sb="34" eb="37">
      <t>ホジョキン</t>
    </rPh>
    <rPh sb="38" eb="40">
      <t>シキュウ</t>
    </rPh>
    <rPh sb="41" eb="42">
      <t>ウ</t>
    </rPh>
    <rPh sb="48" eb="50">
      <t>カキ</t>
    </rPh>
    <rPh sb="54" eb="56">
      <t>シンセイ</t>
    </rPh>
    <phoneticPr fontId="40"/>
  </si>
  <si>
    <t>対象医療機関等一覧表</t>
    <rPh sb="0" eb="2">
      <t>タイショウ</t>
    </rPh>
    <rPh sb="2" eb="4">
      <t>イリョウ</t>
    </rPh>
    <rPh sb="4" eb="6">
      <t>キカン</t>
    </rPh>
    <rPh sb="6" eb="7">
      <t>トウ</t>
    </rPh>
    <rPh sb="7" eb="9">
      <t>イチラン</t>
    </rPh>
    <rPh sb="9" eb="10">
      <t>ヒョウ</t>
    </rPh>
    <phoneticPr fontId="39"/>
  </si>
  <si>
    <t>第１号様式別紙のとおり</t>
    <rPh sb="0" eb="1">
      <t>ダイ</t>
    </rPh>
    <rPh sb="3" eb="5">
      <t>ヨウシキ</t>
    </rPh>
    <phoneticPr fontId="39"/>
  </si>
  <si>
    <t>第１号様式別紙のとおり</t>
    <phoneticPr fontId="39"/>
  </si>
  <si>
    <t>代表者氏名：</t>
    <rPh sb="0" eb="3">
      <t>ダイヒョウシャ</t>
    </rPh>
    <rPh sb="3" eb="5">
      <t>シメイ</t>
    </rPh>
    <phoneticPr fontId="40"/>
  </si>
  <si>
    <t>第１号様式別紙のとおり</t>
    <phoneticPr fontId="39"/>
  </si>
  <si>
    <r>
      <t>３．振込口座　（※</t>
    </r>
    <r>
      <rPr>
        <b/>
        <sz val="14"/>
        <color rgb="FFFF0000"/>
        <rFont val="ＭＳ Ｐゴシック"/>
        <family val="3"/>
        <charset val="128"/>
      </rPr>
      <t>通帳の写し</t>
    </r>
    <r>
      <rPr>
        <sz val="11"/>
        <rFont val="ＭＳ Ｐゴシック"/>
        <family val="3"/>
        <charset val="128"/>
      </rPr>
      <t>など、口座番号を確認できるものを要添付）</t>
    </r>
    <rPh sb="2" eb="4">
      <t>フリコミ</t>
    </rPh>
    <rPh sb="4" eb="6">
      <t>コウザ</t>
    </rPh>
    <rPh sb="9" eb="11">
      <t>ツウチョウ</t>
    </rPh>
    <rPh sb="12" eb="13">
      <t>ウツ</t>
    </rPh>
    <rPh sb="17" eb="21">
      <t>コウザバンゴウ</t>
    </rPh>
    <rPh sb="22" eb="24">
      <t>カクニン</t>
    </rPh>
    <rPh sb="30" eb="33">
      <t>ヨウテンプ</t>
    </rPh>
    <phoneticPr fontId="40"/>
  </si>
  <si>
    <t>※有床診療所を複数申請する法人の場合は、申請書を施設ごとに分けて作成ください。</t>
    <rPh sb="1" eb="6">
      <t>ユウショウシンリョウジョ</t>
    </rPh>
    <rPh sb="7" eb="9">
      <t>フクスウ</t>
    </rPh>
    <rPh sb="9" eb="11">
      <t>シンセイ</t>
    </rPh>
    <rPh sb="13" eb="15">
      <t>ホウジン</t>
    </rPh>
    <rPh sb="16" eb="18">
      <t>バアイ</t>
    </rPh>
    <rPh sb="20" eb="23">
      <t>シンセイショ</t>
    </rPh>
    <rPh sb="24" eb="26">
      <t>シセツ</t>
    </rPh>
    <rPh sb="29" eb="30">
      <t>ワ</t>
    </rPh>
    <rPh sb="32" eb="34">
      <t>サクセイ</t>
    </rPh>
    <phoneticPr fontId="39"/>
  </si>
  <si>
    <t>（複数の施設を申請する場合にのみ記入→）施設名</t>
    <rPh sb="1" eb="3">
      <t>フクスウ</t>
    </rPh>
    <rPh sb="4" eb="6">
      <t>シセツ</t>
    </rPh>
    <rPh sb="7" eb="9">
      <t>シンセイ</t>
    </rPh>
    <rPh sb="11" eb="13">
      <t>バアイ</t>
    </rPh>
    <rPh sb="16" eb="18">
      <t>キニュウ</t>
    </rPh>
    <rPh sb="20" eb="23">
      <t>シセツメイ</t>
    </rPh>
    <phoneticPr fontId="39"/>
  </si>
  <si>
    <t>-</t>
    <phoneticPr fontId="39"/>
  </si>
  <si>
    <t>←必要に応じて行を追加ください。</t>
    <rPh sb="1" eb="3">
      <t>ヒツヨウ</t>
    </rPh>
    <rPh sb="4" eb="5">
      <t>オウ</t>
    </rPh>
    <rPh sb="7" eb="8">
      <t>ギョウ</t>
    </rPh>
    <rPh sb="9" eb="11">
      <t>ツイカ</t>
    </rPh>
    <phoneticPr fontId="39"/>
  </si>
  <si>
    <r>
      <t>所属する同一グループ内の保険薬局の数として１店舗以上５店舗以下（当該保険薬局を含む）である保険薬局に該当（R7.4.30時点）
※該当する場合は</t>
    </r>
    <r>
      <rPr>
        <b/>
        <sz val="12"/>
        <color rgb="FFC00000"/>
        <rFont val="ＭＳ ゴシック"/>
        <family val="3"/>
        <charset val="128"/>
      </rPr>
      <t>申請する県内立地施設数を記載</t>
    </r>
    <rPh sb="65" eb="67">
      <t>ガイトウ</t>
    </rPh>
    <rPh sb="69" eb="71">
      <t>バアイ</t>
    </rPh>
    <rPh sb="72" eb="74">
      <t>シンセイ</t>
    </rPh>
    <rPh sb="76" eb="78">
      <t>ケンナイ</t>
    </rPh>
    <rPh sb="78" eb="80">
      <t>リッチ</t>
    </rPh>
    <rPh sb="80" eb="82">
      <t>シセツ</t>
    </rPh>
    <rPh sb="82" eb="83">
      <t>スウ</t>
    </rPh>
    <rPh sb="84" eb="86">
      <t>キサイ</t>
    </rPh>
    <phoneticPr fontId="40"/>
  </si>
  <si>
    <r>
      <t>所属する同一グループ内の保険薬局の数として20店舗以上（当該保険薬局を含む）である保険薬局に該当（R7.4.30時点）
※該当する場合は</t>
    </r>
    <r>
      <rPr>
        <b/>
        <sz val="12"/>
        <color rgb="FFC00000"/>
        <rFont val="ＭＳ ゴシック"/>
        <family val="3"/>
        <charset val="128"/>
      </rPr>
      <t>申請する県内立地施設数を記載</t>
    </r>
    <phoneticPr fontId="40"/>
  </si>
  <si>
    <r>
      <t>所属する同一グループ内の保険薬局の数として６店舗以上19店舗以下（当該保険薬局を含む）である保険薬局に該当（R7.4.30時点）
※該当する場合は</t>
    </r>
    <r>
      <rPr>
        <b/>
        <sz val="12"/>
        <color rgb="FFC00000"/>
        <rFont val="ＭＳ ゴシック"/>
        <family val="3"/>
        <charset val="128"/>
      </rPr>
      <t>申請する県内立地施設数を記載</t>
    </r>
    <phoneticPr fontId="40"/>
  </si>
  <si>
    <t>診療所等賃上げ支援事業　実績報告書
（賃金改善報告書）</t>
    <rPh sb="0" eb="3">
      <t>シンリョウジョ</t>
    </rPh>
    <rPh sb="3" eb="4">
      <t>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40"/>
  </si>
  <si>
    <t>（記載要領）</t>
    <rPh sb="1" eb="3">
      <t>キサイ</t>
    </rPh>
    <rPh sb="3" eb="5">
      <t>ヨウリョウ</t>
    </rPh>
    <phoneticPr fontId="40"/>
  </si>
  <si>
    <t>左側（Ｆ列）：開設者名を記載してください。（例：医療法人○○会　理事長　○○　○○）
右側（Ｋ列）：❶は賃金改善の総額が転記されます。</t>
    <rPh sb="0" eb="2">
      <t>ヒダリガワ</t>
    </rPh>
    <rPh sb="4" eb="5">
      <t>レツ</t>
    </rPh>
    <rPh sb="7" eb="10">
      <t>カイセツシャ</t>
    </rPh>
    <rPh sb="10" eb="11">
      <t>メイ</t>
    </rPh>
    <rPh sb="12" eb="14">
      <t>キサイ</t>
    </rPh>
    <rPh sb="22" eb="23">
      <t>レイ</t>
    </rPh>
    <rPh sb="24" eb="26">
      <t>イリョウ</t>
    </rPh>
    <rPh sb="26" eb="28">
      <t>ホウジン</t>
    </rPh>
    <rPh sb="30" eb="31">
      <t>カイ</t>
    </rPh>
    <rPh sb="32" eb="35">
      <t>リジチョウ</t>
    </rPh>
    <rPh sb="43" eb="45">
      <t>ミギガワ</t>
    </rPh>
    <rPh sb="47" eb="48">
      <t>レツ</t>
    </rPh>
    <rPh sb="52" eb="54">
      <t>チンギン</t>
    </rPh>
    <rPh sb="54" eb="56">
      <t>カイゼン</t>
    </rPh>
    <rPh sb="57" eb="59">
      <t>ソウガク</t>
    </rPh>
    <rPh sb="60" eb="62">
      <t>テンキ</t>
    </rPh>
    <phoneticPr fontId="39"/>
  </si>
  <si>
    <r>
      <t>左側（Ｆ列）：施設の名称を記載してください。（例：医療法人○○会　▲▲医院）
右側（Ｋ列）</t>
    </r>
    <r>
      <rPr>
        <sz val="11"/>
        <color theme="1"/>
        <rFont val="ＭＳ Ｐゴシック"/>
        <family val="3"/>
        <charset val="128"/>
        <scheme val="minor"/>
      </rPr>
      <t>：</t>
    </r>
    <r>
      <rPr>
        <b/>
        <u/>
        <sz val="11"/>
        <color theme="1"/>
        <rFont val="ＭＳ Ｐゴシック"/>
        <family val="3"/>
        <charset val="128"/>
        <scheme val="minor"/>
      </rPr>
      <t>❶に記載された「賃金改善の総額」にベースアップ評価料を活用した金額や本給付金以外の賃上げ補助金を活用した金額が含まれている場合</t>
    </r>
    <r>
      <rPr>
        <sz val="11"/>
        <color theme="1"/>
        <rFont val="ＭＳ Ｐゴシック"/>
        <family val="2"/>
        <charset val="128"/>
        <scheme val="minor"/>
      </rPr>
      <t>はその金額を記載してください。</t>
    </r>
    <rPh sb="0" eb="2">
      <t>ヒダリガワ</t>
    </rPh>
    <rPh sb="4" eb="5">
      <t>レツ</t>
    </rPh>
    <rPh sb="7" eb="9">
      <t>シセツ</t>
    </rPh>
    <rPh sb="10" eb="12">
      <t>メイショウ</t>
    </rPh>
    <rPh sb="13" eb="15">
      <t>キサイ</t>
    </rPh>
    <rPh sb="23" eb="24">
      <t>レイ</t>
    </rPh>
    <rPh sb="25" eb="27">
      <t>イリョウ</t>
    </rPh>
    <rPh sb="27" eb="29">
      <t>ホウジン</t>
    </rPh>
    <rPh sb="31" eb="32">
      <t>カイ</t>
    </rPh>
    <rPh sb="35" eb="37">
      <t>イイン</t>
    </rPh>
    <rPh sb="39" eb="41">
      <t>ミギガワ</t>
    </rPh>
    <rPh sb="43" eb="44">
      <t>レツ</t>
    </rPh>
    <rPh sb="48" eb="50">
      <t>キサイ</t>
    </rPh>
    <rPh sb="54" eb="56">
      <t>チンギン</t>
    </rPh>
    <rPh sb="56" eb="58">
      <t>カイゼン</t>
    </rPh>
    <rPh sb="59" eb="61">
      <t>ソウガク</t>
    </rPh>
    <rPh sb="69" eb="71">
      <t>ヒョウカ</t>
    </rPh>
    <rPh sb="71" eb="72">
      <t>リョウ</t>
    </rPh>
    <rPh sb="73" eb="75">
      <t>カツヨウ</t>
    </rPh>
    <rPh sb="77" eb="79">
      <t>キンガク</t>
    </rPh>
    <rPh sb="80" eb="81">
      <t>ホン</t>
    </rPh>
    <rPh sb="81" eb="84">
      <t>キュウフキン</t>
    </rPh>
    <rPh sb="84" eb="86">
      <t>イガイ</t>
    </rPh>
    <rPh sb="87" eb="89">
      <t>チンア</t>
    </rPh>
    <rPh sb="90" eb="93">
      <t>ホジョキン</t>
    </rPh>
    <rPh sb="94" eb="96">
      <t>カツヨウ</t>
    </rPh>
    <rPh sb="98" eb="100">
      <t>キンガク</t>
    </rPh>
    <rPh sb="101" eb="102">
      <t>フク</t>
    </rPh>
    <rPh sb="107" eb="109">
      <t>バアイ</t>
    </rPh>
    <rPh sb="112" eb="114">
      <t>キンガク</t>
    </rPh>
    <rPh sb="115" eb="117">
      <t>キサイ</t>
    </rPh>
    <phoneticPr fontId="39"/>
  </si>
  <si>
    <t>❶－❷が自動計算されます。</t>
    <rPh sb="4" eb="6">
      <t>ジドウ</t>
    </rPh>
    <rPh sb="6" eb="8">
      <t>ケイサン</t>
    </rPh>
    <phoneticPr fontId="39"/>
  </si>
  <si>
    <t>❷≧❸の判定（×は返還あり）</t>
    <rPh sb="4" eb="6">
      <t>ハンテイ</t>
    </rPh>
    <rPh sb="9" eb="11">
      <t>ヘンカン</t>
    </rPh>
    <phoneticPr fontId="39"/>
  </si>
  <si>
    <t>左側（Ｆ列）：給付金の対象となる補助対象経費が給付金の支給額と同額以上であることを判定します。
右側（Ｋ列）：❸は「賃上げ支援事業」の交付決定通知書から転記してください。</t>
    <rPh sb="0" eb="2">
      <t>ヒダリガワ</t>
    </rPh>
    <rPh sb="4" eb="5">
      <t>レツ</t>
    </rPh>
    <rPh sb="7" eb="10">
      <t>キュウフキン</t>
    </rPh>
    <rPh sb="11" eb="13">
      <t>タイショウ</t>
    </rPh>
    <rPh sb="16" eb="18">
      <t>ホジョ</t>
    </rPh>
    <rPh sb="18" eb="20">
      <t>タイショウ</t>
    </rPh>
    <rPh sb="20" eb="22">
      <t>ケイヒ</t>
    </rPh>
    <rPh sb="23" eb="26">
      <t>キュウフキン</t>
    </rPh>
    <rPh sb="27" eb="30">
      <t>シキュウガク</t>
    </rPh>
    <rPh sb="31" eb="33">
      <t>ドウガク</t>
    </rPh>
    <rPh sb="33" eb="35">
      <t>イジョウ</t>
    </rPh>
    <rPh sb="41" eb="43">
      <t>ハンテイ</t>
    </rPh>
    <rPh sb="48" eb="50">
      <t>ミギガワ</t>
    </rPh>
    <rPh sb="52" eb="53">
      <t>レツ</t>
    </rPh>
    <rPh sb="58" eb="60">
      <t>チンア</t>
    </rPh>
    <rPh sb="61" eb="63">
      <t>シエン</t>
    </rPh>
    <rPh sb="63" eb="65">
      <t>ジギョウ</t>
    </rPh>
    <rPh sb="67" eb="69">
      <t>コウフ</t>
    </rPh>
    <rPh sb="69" eb="71">
      <t>ケッテイ</t>
    </rPh>
    <rPh sb="71" eb="73">
      <t>ツウチ</t>
    </rPh>
    <rPh sb="73" eb="74">
      <t>ショ</t>
    </rPh>
    <rPh sb="76" eb="78">
      <t>テンキ</t>
    </rPh>
    <phoneticPr fontId="39"/>
  </si>
  <si>
    <t>❸－❷：返還額（千円未満切り捨て）</t>
    <rPh sb="4" eb="7">
      <t>ヘンカンガク</t>
    </rPh>
    <rPh sb="8" eb="10">
      <t>センエン</t>
    </rPh>
    <rPh sb="10" eb="12">
      <t>ミマン</t>
    </rPh>
    <rPh sb="12" eb="13">
      <t>キ</t>
    </rPh>
    <rPh sb="14" eb="15">
      <t>ス</t>
    </rPh>
    <phoneticPr fontId="39"/>
  </si>
  <si>
    <t>交付確定額は賃上げ支援事業の支給額から返還額を除いた額となります。</t>
    <rPh sb="0" eb="2">
      <t>コウフ</t>
    </rPh>
    <rPh sb="2" eb="5">
      <t>カクテイガク</t>
    </rPh>
    <rPh sb="6" eb="8">
      <t>チンア</t>
    </rPh>
    <rPh sb="9" eb="11">
      <t>シエン</t>
    </rPh>
    <rPh sb="11" eb="13">
      <t>ジギョウ</t>
    </rPh>
    <rPh sb="14" eb="17">
      <t>シキュウガク</t>
    </rPh>
    <rPh sb="19" eb="22">
      <t>ヘンカンガク</t>
    </rPh>
    <rPh sb="23" eb="24">
      <t>ノゾ</t>
    </rPh>
    <rPh sb="26" eb="27">
      <t>ガク</t>
    </rPh>
    <phoneticPr fontId="39"/>
  </si>
  <si>
    <t>賃金改善（全体）の内容</t>
    <rPh sb="0" eb="2">
      <t>チンギン</t>
    </rPh>
    <rPh sb="2" eb="4">
      <t>カイゼン</t>
    </rPh>
    <rPh sb="5" eb="7">
      <t>ゼンタイ</t>
    </rPh>
    <rPh sb="9" eb="11">
      <t>ナイヨウ</t>
    </rPh>
    <phoneticPr fontId="39"/>
  </si>
  <si>
    <t>②月額または
月額換算額</t>
    <rPh sb="1" eb="3">
      <t>ゲツガク</t>
    </rPh>
    <rPh sb="7" eb="9">
      <t>ゲツガク</t>
    </rPh>
    <rPh sb="9" eb="11">
      <t>カンサン</t>
    </rPh>
    <rPh sb="11" eb="12">
      <t>ガク</t>
    </rPh>
    <phoneticPr fontId="39"/>
  </si>
  <si>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39"/>
  </si>
  <si>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39"/>
  </si>
  <si>
    <t>②月額または
月額換算額
（自動転記）</t>
    <rPh sb="1" eb="3">
      <t>ゲツガク</t>
    </rPh>
    <rPh sb="7" eb="9">
      <t>ゲツガク</t>
    </rPh>
    <rPh sb="9" eb="11">
      <t>カンサン</t>
    </rPh>
    <rPh sb="11" eb="12">
      <t>ガク</t>
    </rPh>
    <rPh sb="14" eb="16">
      <t>ジドウ</t>
    </rPh>
    <rPh sb="16" eb="18">
      <t>テンキ</t>
    </rPh>
    <phoneticPr fontId="39"/>
  </si>
  <si>
    <t>③月数
（自動転記）</t>
    <rPh sb="1" eb="3">
      <t>ゲッスウ</t>
    </rPh>
    <rPh sb="5" eb="7">
      <t>ジドウ</t>
    </rPh>
    <rPh sb="7" eb="9">
      <t>テンキ</t>
    </rPh>
    <phoneticPr fontId="39"/>
  </si>
  <si>
    <t>賃金改善の総額
（自動計算）</t>
    <rPh sb="9" eb="11">
      <t>ジドウ</t>
    </rPh>
    <rPh sb="11" eb="13">
      <t>ケイサン</t>
    </rPh>
    <phoneticPr fontId="39"/>
  </si>
  <si>
    <t>　基本給の引き上げ（①対象人数×②月額×③月数）</t>
    <phoneticPr fontId="39"/>
  </si>
  <si>
    <t>給付金を活用して令和７年12月から令和８年５月までの間に基本給の引き上げによる賃金改善を行った額（円単位）を直接入力してください。</t>
    <rPh sb="28" eb="31">
      <t>キホンキュウ</t>
    </rPh>
    <rPh sb="32" eb="33">
      <t>ヒ</t>
    </rPh>
    <rPh sb="34" eb="35">
      <t>ア</t>
    </rPh>
    <rPh sb="44" eb="45">
      <t>オコナ</t>
    </rPh>
    <rPh sb="49" eb="50">
      <t>エン</t>
    </rPh>
    <rPh sb="50" eb="52">
      <t>タンイ</t>
    </rPh>
    <rPh sb="54" eb="56">
      <t>チョクセツ</t>
    </rPh>
    <rPh sb="56" eb="58">
      <t>ニュウリョク</t>
    </rPh>
    <phoneticPr fontId="40"/>
  </si>
  <si>
    <t>　毎月決まって支払われる手当の引き上げ（①対象人数×②月額×③月数）</t>
    <phoneticPr fontId="39"/>
  </si>
  <si>
    <t>給付金を活用して令和７年12月から令和８年５月までの間に毎月決まって支払われる手当の引き上げによる賃金改善を行った額（円単位）を直接入力してください。</t>
    <rPh sb="28" eb="30">
      <t>マイゲツ</t>
    </rPh>
    <rPh sb="30" eb="31">
      <t>キ</t>
    </rPh>
    <rPh sb="34" eb="36">
      <t>シハラ</t>
    </rPh>
    <rPh sb="39" eb="41">
      <t>テアテ</t>
    </rPh>
    <rPh sb="42" eb="43">
      <t>ヒ</t>
    </rPh>
    <rPh sb="44" eb="45">
      <t>ア</t>
    </rPh>
    <rPh sb="54" eb="55">
      <t>オコナ</t>
    </rPh>
    <rPh sb="59" eb="60">
      <t>エン</t>
    </rPh>
    <rPh sb="60" eb="62">
      <t>タンイ</t>
    </rPh>
    <rPh sb="64" eb="66">
      <t>チョクセツ</t>
    </rPh>
    <rPh sb="66" eb="68">
      <t>ニュウリョク</t>
    </rPh>
    <phoneticPr fontId="40"/>
  </si>
  <si>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2" eb="94">
      <t>ジョウキ</t>
    </rPh>
    <rPh sb="95" eb="96">
      <t>フク</t>
    </rPh>
    <phoneticPr fontId="40"/>
  </si>
  <si>
    <r>
      <rPr>
        <b/>
        <sz val="11"/>
        <color rgb="FFFF0000"/>
        <rFont val="ＭＳ Ｐゴシック"/>
        <family val="3"/>
        <charset val="128"/>
        <scheme val="minor"/>
      </rPr>
      <t>（給付金を充て、算出可能な場合のみ記載）</t>
    </r>
    <r>
      <rPr>
        <b/>
        <sz val="11"/>
        <color theme="1"/>
        <rFont val="ＭＳ Ｐゴシック"/>
        <family val="3"/>
        <charset val="128"/>
        <scheme val="minor"/>
      </rPr>
      <t xml:space="preserve">
　基本給や毎月決まって支払われる手当の引き上げに伴う賞与、時間外手当、法定福利費（事業主負担分を含む。）等の増加分に用いた金額（算出が難しいは上記に含めてください。）</t>
    </r>
    <rPh sb="42" eb="45">
      <t>キホンキュウ</t>
    </rPh>
    <rPh sb="46" eb="48">
      <t>マイゲツ</t>
    </rPh>
    <rPh sb="48" eb="49">
      <t>キ</t>
    </rPh>
    <rPh sb="52" eb="54">
      <t>シハラ</t>
    </rPh>
    <rPh sb="57" eb="59">
      <t>テアテ</t>
    </rPh>
    <rPh sb="60" eb="61">
      <t>ヒ</t>
    </rPh>
    <rPh sb="62" eb="63">
      <t>ア</t>
    </rPh>
    <rPh sb="65" eb="66">
      <t>トモナ</t>
    </rPh>
    <rPh sb="67" eb="69">
      <t>ショウヨ</t>
    </rPh>
    <rPh sb="70" eb="73">
      <t>ジカンガイ</t>
    </rPh>
    <rPh sb="73" eb="75">
      <t>テアテ</t>
    </rPh>
    <rPh sb="76" eb="78">
      <t>ホウテイ</t>
    </rPh>
    <rPh sb="78" eb="81">
      <t>フクリヒ</t>
    </rPh>
    <rPh sb="82" eb="85">
      <t>ジギョウヌシ</t>
    </rPh>
    <rPh sb="85" eb="88">
      <t>フタンブン</t>
    </rPh>
    <rPh sb="89" eb="90">
      <t>フク</t>
    </rPh>
    <rPh sb="93" eb="94">
      <t>トウ</t>
    </rPh>
    <rPh sb="95" eb="98">
      <t>ゾウカブン</t>
    </rPh>
    <rPh sb="99" eb="100">
      <t>モチ</t>
    </rPh>
    <rPh sb="102" eb="104">
      <t>キンガクサンシュツムズカジョウキフク</t>
    </rPh>
    <phoneticPr fontId="40"/>
  </si>
  <si>
    <t>給付金を活用して令和７年12月から令和８年５月までの間に上記（基本給・毎月の手当）の引き上げに伴う賞与、時間外手当、法定福利費等の増加分に用いた額（円単位）を直接入力してください。
当該部分を算出できないものの、給付金を充てている場合は上記に含めてください。</t>
    <rPh sb="28" eb="30">
      <t>ジョウキ</t>
    </rPh>
    <rPh sb="31" eb="34">
      <t>キホンキュウ</t>
    </rPh>
    <rPh sb="35" eb="37">
      <t>マイゲツ</t>
    </rPh>
    <rPh sb="38" eb="40">
      <t>テアテ</t>
    </rPh>
    <rPh sb="42" eb="43">
      <t>ヒ</t>
    </rPh>
    <rPh sb="44" eb="45">
      <t>ア</t>
    </rPh>
    <rPh sb="47" eb="48">
      <t>トモナ</t>
    </rPh>
    <rPh sb="49" eb="51">
      <t>ショウヨ</t>
    </rPh>
    <rPh sb="52" eb="55">
      <t>ジカンガイ</t>
    </rPh>
    <rPh sb="55" eb="57">
      <t>テアテ</t>
    </rPh>
    <rPh sb="58" eb="60">
      <t>ホウテイ</t>
    </rPh>
    <rPh sb="60" eb="63">
      <t>フクリヒ</t>
    </rPh>
    <rPh sb="63" eb="64">
      <t>トウ</t>
    </rPh>
    <rPh sb="65" eb="68">
      <t>ゾウカブン</t>
    </rPh>
    <rPh sb="69" eb="70">
      <t>モチ</t>
    </rPh>
    <rPh sb="74" eb="75">
      <t>エン</t>
    </rPh>
    <rPh sb="75" eb="77">
      <t>タンイ</t>
    </rPh>
    <rPh sb="79" eb="81">
      <t>チョクセツ</t>
    </rPh>
    <rPh sb="81" eb="83">
      <t>ニュウリョク</t>
    </rPh>
    <rPh sb="91" eb="93">
      <t>トウガイ</t>
    </rPh>
    <rPh sb="93" eb="95">
      <t>ブブン</t>
    </rPh>
    <rPh sb="96" eb="98">
      <t>サンシュツ</t>
    </rPh>
    <rPh sb="106" eb="109">
      <t>キュウフキン</t>
    </rPh>
    <rPh sb="110" eb="111">
      <t>ア</t>
    </rPh>
    <rPh sb="115" eb="117">
      <t>バアイ</t>
    </rPh>
    <rPh sb="118" eb="120">
      <t>ジョウキ</t>
    </rPh>
    <rPh sb="121" eb="122">
      <t>フク</t>
    </rPh>
    <phoneticPr fontId="40"/>
  </si>
  <si>
    <t>給付金を活用して令和７年12月分から令和８年３月分までの最大４ヶ月分として支給した特別手当の金額（円単位）を直接入力してください。</t>
    <rPh sb="15" eb="16">
      <t>ブン</t>
    </rPh>
    <rPh sb="24" eb="25">
      <t>ブン</t>
    </rPh>
    <rPh sb="28" eb="30">
      <t>サイダイ</t>
    </rPh>
    <rPh sb="32" eb="33">
      <t>ゲツ</t>
    </rPh>
    <rPh sb="33" eb="34">
      <t>ブン</t>
    </rPh>
    <rPh sb="49" eb="50">
      <t>エン</t>
    </rPh>
    <rPh sb="50" eb="52">
      <t>タンイ</t>
    </rPh>
    <rPh sb="54" eb="56">
      <t>チョクセツ</t>
    </rPh>
    <rPh sb="56" eb="58">
      <t>ニュウリョク</t>
    </rPh>
    <phoneticPr fontId="40"/>
  </si>
  <si>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39"/>
  </si>
  <si>
    <r>
      <rPr>
        <sz val="11"/>
        <color rgb="FFFF0000"/>
        <rFont val="ＭＳ Ｐゴシック"/>
        <family val="3"/>
        <charset val="128"/>
        <scheme val="minor"/>
      </rPr>
      <t>当該運用を活用した場合のみ</t>
    </r>
    <r>
      <rPr>
        <sz val="11"/>
        <color theme="1"/>
        <rFont val="ＭＳ Ｐゴシック"/>
        <family val="3"/>
        <charset val="128"/>
        <scheme val="minor"/>
      </rPr>
      <t>別紙で算定してください。</t>
    </r>
    <rPh sb="0" eb="2">
      <t>トウガイ</t>
    </rPh>
    <rPh sb="2" eb="4">
      <t>ウンヨウ</t>
    </rPh>
    <rPh sb="5" eb="7">
      <t>カツヨウ</t>
    </rPh>
    <rPh sb="9" eb="11">
      <t>バアイ</t>
    </rPh>
    <rPh sb="13" eb="15">
      <t>ベッシ</t>
    </rPh>
    <rPh sb="16" eb="18">
      <t>サンテイ</t>
    </rPh>
    <phoneticPr fontId="39"/>
  </si>
  <si>
    <t>以下、給付金を活用した、個別職種の賃金改善の内容について記載してください。
政策上の必要性から把握するものであり、補助金の交付額には影響しません。
職種ごとの賃金改善の総額と薬局全体の賃金改善の総額が一致しなくても差し支えありません。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87" eb="89">
      <t>ヤッキョク</t>
    </rPh>
    <phoneticPr fontId="39"/>
  </si>
  <si>
    <t>薬剤師の賃金改善の内容</t>
    <rPh sb="0" eb="3">
      <t>ヤクザイシ</t>
    </rPh>
    <rPh sb="4" eb="6">
      <t>チンギン</t>
    </rPh>
    <rPh sb="6" eb="8">
      <t>カイゼン</t>
    </rPh>
    <rPh sb="9" eb="11">
      <t>ナイヨウ</t>
    </rPh>
    <phoneticPr fontId="39"/>
  </si>
  <si>
    <t>②月額または
月額換算額</t>
    <rPh sb="1" eb="3">
      <t>ゲツガク</t>
    </rPh>
    <phoneticPr fontId="39"/>
  </si>
  <si>
    <t>事務職員の賃金改善の内容</t>
    <rPh sb="0" eb="2">
      <t>ジム</t>
    </rPh>
    <rPh sb="2" eb="4">
      <t>ショクイン</t>
    </rPh>
    <rPh sb="5" eb="7">
      <t>チンギン</t>
    </rPh>
    <rPh sb="7" eb="9">
      <t>カイゼン</t>
    </rPh>
    <rPh sb="10" eb="12">
      <t>ナイヨウ</t>
    </rPh>
    <phoneticPr fontId="39"/>
  </si>
  <si>
    <t>（給付金を充てた場合のみ記載）
　基本給や毎月決まって支払われる手当の引き上げに伴う賞与、時間外手当、法定福利費（事業主負担分を含む。）等の増加分に用いた金額（算出が難しいは上記に含めてください。）</t>
    <rPh sb="1" eb="4">
      <t>キュウフキン</t>
    </rPh>
    <rPh sb="5" eb="6">
      <t>ア</t>
    </rPh>
    <rPh sb="8" eb="10">
      <t>バアイ</t>
    </rPh>
    <rPh sb="12" eb="14">
      <t>キサイ</t>
    </rPh>
    <rPh sb="17" eb="20">
      <t>キホンキュウ</t>
    </rPh>
    <rPh sb="21" eb="23">
      <t>マイゲツ</t>
    </rPh>
    <rPh sb="23" eb="24">
      <t>キ</t>
    </rPh>
    <rPh sb="27" eb="29">
      <t>シハラ</t>
    </rPh>
    <rPh sb="32" eb="34">
      <t>テアテ</t>
    </rPh>
    <rPh sb="35" eb="36">
      <t>ヒ</t>
    </rPh>
    <rPh sb="37" eb="38">
      <t>ア</t>
    </rPh>
    <rPh sb="40" eb="41">
      <t>トモナ</t>
    </rPh>
    <rPh sb="42" eb="44">
      <t>ショウヨ</t>
    </rPh>
    <rPh sb="45" eb="48">
      <t>ジカンガイ</t>
    </rPh>
    <rPh sb="48" eb="50">
      <t>テアテ</t>
    </rPh>
    <rPh sb="51" eb="53">
      <t>ホウテイ</t>
    </rPh>
    <rPh sb="53" eb="56">
      <t>フクリヒ</t>
    </rPh>
    <rPh sb="57" eb="60">
      <t>ジギョウヌシ</t>
    </rPh>
    <rPh sb="60" eb="63">
      <t>フタンブン</t>
    </rPh>
    <rPh sb="64" eb="65">
      <t>フク</t>
    </rPh>
    <rPh sb="68" eb="69">
      <t>トウ</t>
    </rPh>
    <rPh sb="70" eb="73">
      <t>ゾウカブン</t>
    </rPh>
    <rPh sb="74" eb="75">
      <t>モチ</t>
    </rPh>
    <rPh sb="77" eb="79">
      <t>キンガク</t>
    </rPh>
    <rPh sb="80" eb="82">
      <t>サンシュツ</t>
    </rPh>
    <rPh sb="83" eb="84">
      <t>ムズカ</t>
    </rPh>
    <rPh sb="87" eb="89">
      <t>ジョウキ</t>
    </rPh>
    <rPh sb="90" eb="91">
      <t>フク</t>
    </rPh>
    <phoneticPr fontId="40"/>
  </si>
  <si>
    <t>賃金改善の内容（※）</t>
    <rPh sb="0" eb="2">
      <t>チンギン</t>
    </rPh>
    <rPh sb="2" eb="4">
      <t>カイゼン</t>
    </rPh>
    <rPh sb="5" eb="7">
      <t>ナイヨウ</t>
    </rPh>
    <phoneticPr fontId="39"/>
  </si>
  <si>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39"/>
  </si>
  <si>
    <t>（※）計算方法は例えば下記の方法が考えられますが、対象とする賃金改善の内容や職員・職種の範囲は病院ごとに判断して計算いただくようお願いいたします。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49">
      <t>ビョウイン</t>
    </rPh>
    <rPh sb="52" eb="54">
      <t>ハンダン</t>
    </rPh>
    <rPh sb="56" eb="58">
      <t>ケイサン</t>
    </rPh>
    <rPh sb="65" eb="66">
      <t>ネガ</t>
    </rPh>
    <rPh sb="74" eb="75">
      <t>レイ</t>
    </rPh>
    <rPh sb="152" eb="153">
      <t>レイ</t>
    </rPh>
    <rPh sb="196" eb="197">
      <t>レイ</t>
    </rPh>
    <phoneticPr fontId="39"/>
  </si>
  <si>
    <r>
      <rPr>
        <b/>
        <sz val="18"/>
        <color rgb="FFFF0000"/>
        <rFont val="ＭＳ Ｐゴシック"/>
        <family val="3"/>
        <charset val="128"/>
        <scheme val="minor"/>
      </rPr>
      <t>１名あたり平均額</t>
    </r>
    <r>
      <rPr>
        <b/>
        <sz val="11"/>
        <color theme="1"/>
        <rFont val="ＭＳ Ｐゴシック"/>
        <family val="3"/>
        <charset val="128"/>
        <scheme val="minor"/>
      </rPr>
      <t xml:space="preserve">
（対象職員・対象職種・役職によって異なる場合は加重平均してください）</t>
    </r>
    <rPh sb="1" eb="2">
      <t>メイ</t>
    </rPh>
    <rPh sb="5" eb="8">
      <t>ヘイキンガク</t>
    </rPh>
    <phoneticPr fontId="40"/>
  </si>
  <si>
    <t>❸：賃上げ支援事業の支給額</t>
    <rPh sb="2" eb="4">
      <t>チンア</t>
    </rPh>
    <rPh sb="5" eb="7">
      <t>シエン</t>
    </rPh>
    <rPh sb="7" eb="9">
      <t>ジギョウ</t>
    </rPh>
    <rPh sb="10" eb="13">
      <t>シキュウガク</t>
    </rPh>
    <phoneticPr fontId="39"/>
  </si>
  <si>
    <t>❷：補助対象経費（千円未満切り捨て）</t>
    <rPh sb="2" eb="4">
      <t>ホジョ</t>
    </rPh>
    <rPh sb="4" eb="6">
      <t>タイショウ</t>
    </rPh>
    <rPh sb="6" eb="8">
      <t>ケイヒ</t>
    </rPh>
    <rPh sb="9" eb="11">
      <t>センエン</t>
    </rPh>
    <rPh sb="11" eb="13">
      <t>ミマン</t>
    </rPh>
    <rPh sb="13" eb="14">
      <t>キ</t>
    </rPh>
    <rPh sb="15" eb="16">
      <t>ス</t>
    </rPh>
    <phoneticPr fontId="39"/>
  </si>
  <si>
    <t>（賃金改善に係る診療報酬及び他の補助金等を受けた場合その額（あれば入力））</t>
    <rPh sb="33" eb="35">
      <t>ニュウリョク</t>
    </rPh>
    <phoneticPr fontId="39"/>
  </si>
  <si>
    <t>第７号様式（薬局）</t>
    <rPh sb="0" eb="1">
      <t>ダイ</t>
    </rPh>
    <rPh sb="2" eb="3">
      <t>ゴウ</t>
    </rPh>
    <rPh sb="3" eb="5">
      <t>ヨウシキ</t>
    </rPh>
    <rPh sb="6" eb="8">
      <t>ヤッキョク</t>
    </rPh>
    <phoneticPr fontId="40"/>
  </si>
  <si>
    <r>
      <t xml:space="preserve">【2.0超部分に充てる場合の算定シート】
</t>
    </r>
    <r>
      <rPr>
        <b/>
        <sz val="11"/>
        <color rgb="FFFF0000"/>
        <rFont val="ＭＳ Ｐゴシック"/>
        <family val="3"/>
        <charset val="128"/>
        <scheme val="minor"/>
      </rPr>
      <t>（注）本算定シートは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t>
    </r>
    <r>
      <rPr>
        <b/>
        <u/>
        <sz val="18"/>
        <color theme="8" tint="-0.249977111117893"/>
        <rFont val="ＭＳ Ｐゴシック"/>
        <family val="3"/>
        <charset val="128"/>
        <scheme val="minor"/>
      </rPr>
      <t>例外的な運用を行った場合のみ</t>
    </r>
    <r>
      <rPr>
        <b/>
        <sz val="11"/>
        <color rgb="FFFF0000"/>
        <rFont val="ＭＳ Ｐゴシック"/>
        <family val="3"/>
        <charset val="128"/>
        <scheme val="minor"/>
      </rPr>
      <t>作成してください。</t>
    </r>
    <rPh sb="8" eb="9">
      <t>ア</t>
    </rPh>
    <rPh sb="11" eb="13">
      <t>バアイ</t>
    </rPh>
    <rPh sb="24" eb="25">
      <t>ホン</t>
    </rPh>
    <rPh sb="25" eb="27">
      <t>サンテイ</t>
    </rPh>
    <rPh sb="31" eb="33">
      <t>ジッシ</t>
    </rPh>
    <rPh sb="33" eb="35">
      <t>ヨウコウ</t>
    </rPh>
    <rPh sb="36" eb="37">
      <t>サダ</t>
    </rPh>
    <rPh sb="159" eb="162">
      <t>レイガイテキ</t>
    </rPh>
    <rPh sb="163" eb="165">
      <t>ウンヨウ</t>
    </rPh>
    <rPh sb="166" eb="167">
      <t>オコナ</t>
    </rPh>
    <rPh sb="169" eb="171">
      <t>バアイ</t>
    </rPh>
    <rPh sb="173" eb="175">
      <t>サクセイ</t>
    </rPh>
    <phoneticPr fontId="39"/>
  </si>
  <si>
    <r>
      <rPr>
        <b/>
        <sz val="18"/>
        <color rgb="FFFF0000"/>
        <rFont val="ＭＳ Ｐゴシック"/>
        <family val="3"/>
        <charset val="128"/>
        <scheme val="minor"/>
      </rPr>
      <t>１名あたり平均額</t>
    </r>
    <r>
      <rPr>
        <b/>
        <sz val="11"/>
        <color theme="1"/>
        <rFont val="ＭＳ Ｐゴシック"/>
        <family val="3"/>
        <charset val="128"/>
        <scheme val="minor"/>
      </rPr>
      <t xml:space="preserve">
</t>
    </r>
    <r>
      <rPr>
        <b/>
        <sz val="14"/>
        <color theme="1"/>
        <rFont val="ＭＳ Ｐゴシック"/>
        <family val="3"/>
        <charset val="128"/>
        <scheme val="minor"/>
      </rPr>
      <t>（対象職員・対象職種・役職によって異なる場合は加重平均してください）</t>
    </r>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0"/>
  </si>
  <si>
    <t>以下、給付金を活用した、個別職種の賃金改善の内容について記載してください。
政策上の必要性から把握するものであり、補助金の交付額には影響しません。
職種ごとの賃金改善の総額と訪問看護ステーション全体の賃金改善の総額が一致しなくても差し支えありません。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phoneticPr fontId="39"/>
  </si>
  <si>
    <t>看護職員等（保健師、助産師、看護師及び准看護師）の賃金改善の内容</t>
    <rPh sb="0" eb="2">
      <t>カンゴ</t>
    </rPh>
    <rPh sb="2" eb="4">
      <t>ショクイン</t>
    </rPh>
    <rPh sb="4" eb="5">
      <t>トウ</t>
    </rPh>
    <rPh sb="6" eb="9">
      <t>ホケンシ</t>
    </rPh>
    <rPh sb="10" eb="13">
      <t>ジョサンシ</t>
    </rPh>
    <rPh sb="14" eb="17">
      <t>カンゴシ</t>
    </rPh>
    <rPh sb="17" eb="18">
      <t>オヨ</t>
    </rPh>
    <rPh sb="19" eb="23">
      <t>ジュンカンゴシ</t>
    </rPh>
    <rPh sb="25" eb="27">
      <t>チンギン</t>
    </rPh>
    <rPh sb="27" eb="29">
      <t>カイゼン</t>
    </rPh>
    <rPh sb="30" eb="32">
      <t>ナイヨウ</t>
    </rPh>
    <phoneticPr fontId="39"/>
  </si>
  <si>
    <t>看護補助者の賃金改善の内容</t>
    <rPh sb="0" eb="2">
      <t>カンゴ</t>
    </rPh>
    <rPh sb="2" eb="5">
      <t>ホジョシャ</t>
    </rPh>
    <rPh sb="6" eb="8">
      <t>チンギン</t>
    </rPh>
    <rPh sb="8" eb="10">
      <t>カイゼン</t>
    </rPh>
    <rPh sb="11" eb="13">
      <t>ナイヨウ</t>
    </rPh>
    <phoneticPr fontId="39"/>
  </si>
  <si>
    <t>（上記職種以外の職員）
その他職員の賃金改善の内容</t>
    <rPh sb="1" eb="3">
      <t>ジョウキ</t>
    </rPh>
    <rPh sb="3" eb="5">
      <t>ショクシュ</t>
    </rPh>
    <rPh sb="5" eb="7">
      <t>イガイ</t>
    </rPh>
    <rPh sb="8" eb="10">
      <t>ショクイン</t>
    </rPh>
    <rPh sb="14" eb="15">
      <t>タ</t>
    </rPh>
    <rPh sb="15" eb="17">
      <t>ショクイン</t>
    </rPh>
    <rPh sb="18" eb="20">
      <t>チンギン</t>
    </rPh>
    <rPh sb="20" eb="22">
      <t>カイゼン</t>
    </rPh>
    <rPh sb="23" eb="25">
      <t>ナイヨウ</t>
    </rPh>
    <phoneticPr fontId="39"/>
  </si>
  <si>
    <r>
      <rPr>
        <b/>
        <sz val="11"/>
        <color rgb="FFFF0000"/>
        <rFont val="ＭＳ Ｐゴシック"/>
        <family val="3"/>
        <charset val="128"/>
        <scheme val="minor"/>
      </rPr>
      <t xml:space="preserve">（言語聴覚士単独の賃金表がある場合は必ず記載）
</t>
    </r>
    <r>
      <rPr>
        <b/>
        <sz val="16"/>
        <color theme="1"/>
        <rFont val="ＭＳ Ｐゴシック"/>
        <family val="3"/>
        <charset val="128"/>
        <scheme val="minor"/>
      </rPr>
      <t>言語聴覚士の賃金改善の内容</t>
    </r>
    <rPh sb="1" eb="3">
      <t>ゲンゴ</t>
    </rPh>
    <rPh sb="3" eb="6">
      <t>チョウカクシチンギンカイゼンナイヨウ</t>
    </rPh>
    <rPh sb="18" eb="19">
      <t>カナラ</t>
    </rPh>
    <phoneticPr fontId="39"/>
  </si>
  <si>
    <r>
      <rPr>
        <b/>
        <sz val="11"/>
        <color rgb="FFFF0000"/>
        <rFont val="ＭＳ Ｐゴシック"/>
        <family val="3"/>
        <charset val="128"/>
        <scheme val="minor"/>
      </rPr>
      <t xml:space="preserve">（作業療法士単独の賃金表がある場合は必ず記載）
</t>
    </r>
    <r>
      <rPr>
        <b/>
        <sz val="16"/>
        <color theme="1"/>
        <rFont val="ＭＳ Ｐゴシック"/>
        <family val="3"/>
        <charset val="128"/>
        <scheme val="minor"/>
      </rPr>
      <t>作業療法士の賃金改善の内容</t>
    </r>
    <rPh sb="18" eb="19">
      <t>カナラ</t>
    </rPh>
    <phoneticPr fontId="39"/>
  </si>
  <si>
    <r>
      <rPr>
        <b/>
        <sz val="11"/>
        <color rgb="FFFF0000"/>
        <rFont val="ＭＳ Ｐゴシック"/>
        <family val="3"/>
        <charset val="128"/>
        <scheme val="minor"/>
      </rPr>
      <t xml:space="preserve">（理学療法士単独の賃金表がある場合は必ず記載）
</t>
    </r>
    <r>
      <rPr>
        <b/>
        <sz val="16"/>
        <color theme="1"/>
        <rFont val="ＭＳ Ｐゴシック"/>
        <family val="3"/>
        <charset val="128"/>
        <scheme val="minor"/>
      </rPr>
      <t>理学療法士の賃金改善の内容</t>
    </r>
    <rPh sb="1" eb="3">
      <t>リガク</t>
    </rPh>
    <rPh sb="3" eb="6">
      <t>リョウホウシ</t>
    </rPh>
    <rPh sb="6" eb="8">
      <t>タンドク</t>
    </rPh>
    <rPh sb="9" eb="12">
      <t>チンギンヒョウ</t>
    </rPh>
    <rPh sb="15" eb="17">
      <t>バアイ</t>
    </rPh>
    <rPh sb="18" eb="19">
      <t>カナラ</t>
    </rPh>
    <rPh sb="20" eb="22">
      <t>キサイ</t>
    </rPh>
    <rPh sb="30" eb="32">
      <t>チンギン</t>
    </rPh>
    <rPh sb="32" eb="34">
      <t>カイゼン</t>
    </rPh>
    <rPh sb="35" eb="37">
      <t>ナイヨウ</t>
    </rPh>
    <phoneticPr fontId="39"/>
  </si>
  <si>
    <r>
      <rPr>
        <b/>
        <sz val="11"/>
        <color rgb="FFFF0000"/>
        <rFont val="ＭＳ Ｐゴシック"/>
        <family val="3"/>
        <charset val="128"/>
        <scheme val="minor"/>
      </rPr>
      <t xml:space="preserve">（常勤（換算しない）10人以上を雇用している場合は必ず記載）
</t>
    </r>
    <r>
      <rPr>
        <b/>
        <sz val="16"/>
        <color theme="1"/>
        <rFont val="ＭＳ Ｐゴシック"/>
        <family val="3"/>
        <charset val="128"/>
        <scheme val="minor"/>
      </rPr>
      <t>リハビリ職種（理学療法士、作業療法士、言語聴覚士）の賃金改善の内容</t>
    </r>
    <rPh sb="1" eb="3">
      <t>ジョウキン</t>
    </rPh>
    <rPh sb="4" eb="6">
      <t>カンサン</t>
    </rPh>
    <rPh sb="12" eb="13">
      <t>ニン</t>
    </rPh>
    <rPh sb="13" eb="15">
      <t>イジョウ</t>
    </rPh>
    <rPh sb="16" eb="18">
      <t>コヨウ</t>
    </rPh>
    <rPh sb="22" eb="24">
      <t>バアイ</t>
    </rPh>
    <rPh sb="25" eb="26">
      <t>カナラ</t>
    </rPh>
    <rPh sb="27" eb="29">
      <t>キサイ</t>
    </rPh>
    <rPh sb="35" eb="37">
      <t>ショクシュ</t>
    </rPh>
    <rPh sb="57" eb="59">
      <t>チンギン</t>
    </rPh>
    <rPh sb="59" eb="61">
      <t>カイゼン</t>
    </rPh>
    <rPh sb="62" eb="64">
      <t>ナイヨウ</t>
    </rPh>
    <phoneticPr fontId="39"/>
  </si>
  <si>
    <t>以下、給付金を活用した、個別職種の賃金改善の内容について記載してください。
政策上の必要性から把握するものであり、補助金の交付額には影響しません。
職種ごとの賃金改善の総額と無床診療所全体の賃金改善の総額が一致しなくても差し支えありません。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87" eb="89">
      <t>ムショウ</t>
    </rPh>
    <rPh sb="89" eb="92">
      <t>シンリョウジョ</t>
    </rPh>
    <phoneticPr fontId="39"/>
  </si>
  <si>
    <t>40歳未満の勤務医師、勤務歯科医師の賃金改善の内容</t>
    <rPh sb="2" eb="3">
      <t>サイ</t>
    </rPh>
    <rPh sb="3" eb="5">
      <t>ミマン</t>
    </rPh>
    <rPh sb="6" eb="8">
      <t>キンム</t>
    </rPh>
    <rPh sb="8" eb="10">
      <t>イシ</t>
    </rPh>
    <rPh sb="11" eb="13">
      <t>キンム</t>
    </rPh>
    <rPh sb="13" eb="17">
      <t>シカイシ</t>
    </rPh>
    <rPh sb="18" eb="20">
      <t>チンギン</t>
    </rPh>
    <rPh sb="20" eb="22">
      <t>カイゼン</t>
    </rPh>
    <rPh sb="23" eb="25">
      <t>ナイヨウ</t>
    </rPh>
    <phoneticPr fontId="39"/>
  </si>
  <si>
    <t>歯科衛生士の賃金改善の内容</t>
    <rPh sb="0" eb="2">
      <t>シカ</t>
    </rPh>
    <rPh sb="2" eb="5">
      <t>エイセイシ</t>
    </rPh>
    <rPh sb="6" eb="8">
      <t>チンギン</t>
    </rPh>
    <rPh sb="8" eb="10">
      <t>カイゼン</t>
    </rPh>
    <rPh sb="11" eb="13">
      <t>ナイヨウ</t>
    </rPh>
    <phoneticPr fontId="39"/>
  </si>
  <si>
    <t>第６号様式（有床診療所）</t>
    <rPh sb="8" eb="11">
      <t>シンリョウジョ</t>
    </rPh>
    <phoneticPr fontId="40"/>
  </si>
  <si>
    <t>有床診療所の名称：</t>
    <rPh sb="2" eb="5">
      <t>シンリョウジョ</t>
    </rPh>
    <rPh sb="6" eb="8">
      <t>メイショウ</t>
    </rPh>
    <phoneticPr fontId="40"/>
  </si>
  <si>
    <t>以下、給付金を活用した、個別職種の賃金改善の内容について記載してください。
政策上の必要性から把握するものであり、補助金の交付額には影響しません。
職種ごとの賃金改善の総額と有床診療所全体の賃金改善の総額が一致しなくても差し支えありません。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89" eb="92">
      <t>シンリョウジョ</t>
    </rPh>
    <phoneticPr fontId="39"/>
  </si>
  <si>
    <t>第７号様式（有床診療所）</t>
    <rPh sb="8" eb="11">
      <t>シンリョウジョ</t>
    </rPh>
    <phoneticPr fontId="40"/>
  </si>
  <si>
    <t>令和　８年　７月３１日</t>
    <rPh sb="0" eb="2">
      <t>レイワ</t>
    </rPh>
    <rPh sb="4" eb="5">
      <t>ネン</t>
    </rPh>
    <rPh sb="7" eb="8">
      <t>ガツ</t>
    </rPh>
    <rPh sb="10" eb="11">
      <t>ニチ</t>
    </rPh>
    <phoneticPr fontId="39"/>
  </si>
  <si>
    <t>法人名：</t>
    <rPh sb="0" eb="2">
      <t>ホウジン</t>
    </rPh>
    <rPh sb="2" eb="3">
      <t>メイ</t>
    </rPh>
    <phoneticPr fontId="40"/>
  </si>
  <si>
    <t>氏名：</t>
    <rPh sb="0" eb="2">
      <t>シメイ</t>
    </rPh>
    <phoneticPr fontId="40"/>
  </si>
  <si>
    <t>令和８年６月１日時点で令和８年度診療報酬改定による見直し後のベースアップ評価料の届出の有無</t>
    <rPh sb="0" eb="2">
      <t>レイワ</t>
    </rPh>
    <rPh sb="3" eb="4">
      <t>ネン</t>
    </rPh>
    <rPh sb="5" eb="6">
      <t>ガツ</t>
    </rPh>
    <rPh sb="7" eb="8">
      <t>ニチ</t>
    </rPh>
    <rPh sb="8" eb="10">
      <t>ジテン</t>
    </rPh>
    <rPh sb="11" eb="13">
      <t>レイワ</t>
    </rPh>
    <rPh sb="14" eb="16">
      <t>ネンド</t>
    </rPh>
    <rPh sb="16" eb="18">
      <t>シンリョウ</t>
    </rPh>
    <rPh sb="18" eb="20">
      <t>ホウシュウ</t>
    </rPh>
    <rPh sb="20" eb="22">
      <t>カイテイ</t>
    </rPh>
    <rPh sb="25" eb="27">
      <t>ミナオ</t>
    </rPh>
    <rPh sb="28" eb="29">
      <t>ゴ</t>
    </rPh>
    <rPh sb="36" eb="38">
      <t>ヒョウカ</t>
    </rPh>
    <rPh sb="38" eb="39">
      <t>リョウ</t>
    </rPh>
    <rPh sb="40" eb="42">
      <t>トドケデ</t>
    </rPh>
    <rPh sb="43" eb="45">
      <t>ウム</t>
    </rPh>
    <phoneticPr fontId="39"/>
  </si>
  <si>
    <t>○or×を入力→</t>
    <rPh sb="5" eb="7">
      <t>ニュウリョク</t>
    </rPh>
    <phoneticPr fontId="39"/>
  </si>
  <si>
    <r>
      <t>令和８年６月１日時点で令和８年度診療報酬改定による見直し後のベースアップ評価料の届出の有無</t>
    </r>
    <r>
      <rPr>
        <b/>
        <u/>
        <sz val="12"/>
        <color rgb="FFFF0000"/>
        <rFont val="ＭＳ ゴシック"/>
        <family val="3"/>
        <charset val="128"/>
      </rPr>
      <t>（３月１日時点のベースアップ評価料届出ができなかった施設）</t>
    </r>
    <rPh sb="0" eb="2">
      <t>レイワ</t>
    </rPh>
    <rPh sb="3" eb="4">
      <t>ネン</t>
    </rPh>
    <rPh sb="5" eb="6">
      <t>ガツ</t>
    </rPh>
    <rPh sb="7" eb="8">
      <t>ニチ</t>
    </rPh>
    <rPh sb="8" eb="10">
      <t>ジテン</t>
    </rPh>
    <rPh sb="11" eb="13">
      <t>レイワ</t>
    </rPh>
    <rPh sb="14" eb="16">
      <t>ネンド</t>
    </rPh>
    <rPh sb="16" eb="18">
      <t>シンリョウ</t>
    </rPh>
    <rPh sb="18" eb="20">
      <t>ホウシュウ</t>
    </rPh>
    <rPh sb="20" eb="22">
      <t>カイテイ</t>
    </rPh>
    <rPh sb="25" eb="27">
      <t>ミナオ</t>
    </rPh>
    <rPh sb="28" eb="29">
      <t>ゴ</t>
    </rPh>
    <rPh sb="36" eb="38">
      <t>ヒョウカ</t>
    </rPh>
    <rPh sb="38" eb="39">
      <t>リョウ</t>
    </rPh>
    <rPh sb="40" eb="42">
      <t>トドケデ</t>
    </rPh>
    <rPh sb="43" eb="45">
      <t>ウム</t>
    </rPh>
    <rPh sb="47" eb="48">
      <t>ガツ</t>
    </rPh>
    <rPh sb="49" eb="50">
      <t>ニチ</t>
    </rPh>
    <rPh sb="50" eb="52">
      <t>ジテン</t>
    </rPh>
    <rPh sb="59" eb="62">
      <t>ヒョウカリョウ</t>
    </rPh>
    <rPh sb="62" eb="63">
      <t>トド</t>
    </rPh>
    <rPh sb="63" eb="64">
      <t>デ</t>
    </rPh>
    <rPh sb="71" eb="73">
      <t>シセツ</t>
    </rPh>
    <phoneticPr fontId="39"/>
  </si>
  <si>
    <t>　基本給の引き上げ</t>
    <rPh sb="1" eb="4">
      <t>キホンキュウ</t>
    </rPh>
    <rPh sb="5" eb="6">
      <t>ヒ</t>
    </rPh>
    <rPh sb="7" eb="8">
      <t>ア</t>
    </rPh>
    <phoneticPr fontId="40"/>
  </si>
  <si>
    <t>　毎月決まって支払われる手当の引き上げ
（ベースアップ評価手当の増額など）</t>
    <rPh sb="1" eb="3">
      <t>マイゲツ</t>
    </rPh>
    <rPh sb="3" eb="4">
      <t>キ</t>
    </rPh>
    <rPh sb="7" eb="9">
      <t>シハラ</t>
    </rPh>
    <rPh sb="12" eb="14">
      <t>テアテ</t>
    </rPh>
    <rPh sb="15" eb="16">
      <t>ヒ</t>
    </rPh>
    <rPh sb="17" eb="18">
      <t>ア</t>
    </rPh>
    <phoneticPr fontId="40"/>
  </si>
  <si>
    <t>　一時金または特別手当</t>
    <rPh sb="1" eb="4">
      <t>イチジキン</t>
    </rPh>
    <rPh sb="7" eb="9">
      <t>トクベツ</t>
    </rPh>
    <rPh sb="9" eb="11">
      <t>テアテ</t>
    </rPh>
    <phoneticPr fontId="40"/>
  </si>
  <si>
    <t>　一時金または特別手当
（①対象人数×②月額×③月数）</t>
    <rPh sb="1" eb="4">
      <t>イチジキン</t>
    </rPh>
    <rPh sb="7" eb="9">
      <t>トクベツ</t>
    </rPh>
    <rPh sb="9" eb="11">
      <t>テアテ</t>
    </rPh>
    <rPh sb="14" eb="16">
      <t>タイショウ</t>
    </rPh>
    <rPh sb="16" eb="18">
      <t>ニンズウ</t>
    </rPh>
    <rPh sb="20" eb="22">
      <t>ゲツガク</t>
    </rPh>
    <rPh sb="24" eb="26">
      <t>ゲッスウ</t>
    </rPh>
    <phoneticPr fontId="40"/>
  </si>
  <si>
    <r>
      <t>　令和７年度の対象職員の</t>
    </r>
    <r>
      <rPr>
        <b/>
        <sz val="14"/>
        <color theme="8" tint="-0.249977111117893"/>
        <rFont val="ＭＳ Ｐゴシック"/>
        <family val="3"/>
        <charset val="128"/>
        <scheme val="minor"/>
      </rPr>
      <t>基本給</t>
    </r>
    <r>
      <rPr>
        <b/>
        <sz val="11"/>
        <color rgb="FFFF0000"/>
        <rFont val="ＭＳ Ｐゴシック"/>
        <family val="3"/>
        <charset val="128"/>
        <scheme val="minor"/>
      </rPr>
      <t>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39"/>
  </si>
  <si>
    <r>
      <t>　令和７年度の対象職員の</t>
    </r>
    <r>
      <rPr>
        <b/>
        <sz val="11"/>
        <color rgb="FFFF0000"/>
        <rFont val="ＭＳ Ｐゴシック"/>
        <family val="3"/>
        <charset val="128"/>
        <scheme val="minor"/>
      </rPr>
      <t>毎月決まって支払われる</t>
    </r>
    <r>
      <rPr>
        <b/>
        <sz val="14"/>
        <color theme="8" tint="-0.249977111117893"/>
        <rFont val="ＭＳ Ｐゴシック"/>
        <family val="3"/>
        <charset val="128"/>
        <scheme val="minor"/>
      </rPr>
      <t>手当</t>
    </r>
    <r>
      <rPr>
        <b/>
        <sz val="11"/>
        <color rgb="FFFF0000"/>
        <rFont val="ＭＳ Ｐゴシック"/>
        <family val="3"/>
        <charset val="128"/>
        <scheme val="minor"/>
      </rPr>
      <t>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39"/>
  </si>
  <si>
    <t>6/1変更様式</t>
    <rPh sb="3" eb="7">
      <t>ヘンコウヨウシキ</t>
    </rPh>
    <phoneticPr fontId="39"/>
  </si>
  <si>
    <t>○</t>
    <phoneticPr fontId="39"/>
  </si>
  <si>
    <r>
      <t>令和８年６月１日時点で令和８年度診療報酬改定による見直し後のベースアップ評価料の届出の有無</t>
    </r>
    <r>
      <rPr>
        <b/>
        <u/>
        <sz val="12"/>
        <color rgb="FFFF0000"/>
        <rFont val="ＭＳ ゴシック"/>
        <family val="3"/>
        <charset val="128"/>
      </rPr>
      <t>（３月１日時点のベースアップ評価料届出が制度上不可だった施設）</t>
    </r>
    <rPh sb="0" eb="2">
      <t>レイワ</t>
    </rPh>
    <rPh sb="3" eb="4">
      <t>ネン</t>
    </rPh>
    <rPh sb="5" eb="6">
      <t>ガツ</t>
    </rPh>
    <rPh sb="7" eb="8">
      <t>ニチ</t>
    </rPh>
    <rPh sb="8" eb="10">
      <t>ジテン</t>
    </rPh>
    <rPh sb="11" eb="13">
      <t>レイワ</t>
    </rPh>
    <rPh sb="14" eb="16">
      <t>ネンド</t>
    </rPh>
    <rPh sb="16" eb="18">
      <t>シンリョウ</t>
    </rPh>
    <rPh sb="18" eb="20">
      <t>ホウシュウ</t>
    </rPh>
    <rPh sb="20" eb="22">
      <t>カイテイ</t>
    </rPh>
    <rPh sb="25" eb="27">
      <t>ミナオ</t>
    </rPh>
    <rPh sb="28" eb="29">
      <t>ゴ</t>
    </rPh>
    <rPh sb="36" eb="38">
      <t>ヒョウカ</t>
    </rPh>
    <rPh sb="38" eb="39">
      <t>リョウ</t>
    </rPh>
    <rPh sb="40" eb="42">
      <t>トドケデ</t>
    </rPh>
    <rPh sb="43" eb="45">
      <t>ウム</t>
    </rPh>
    <rPh sb="47" eb="48">
      <t>ガツ</t>
    </rPh>
    <rPh sb="49" eb="50">
      <t>ニチ</t>
    </rPh>
    <rPh sb="50" eb="52">
      <t>ジテン</t>
    </rPh>
    <rPh sb="59" eb="62">
      <t>ヒョウカリョウ</t>
    </rPh>
    <rPh sb="62" eb="63">
      <t>トド</t>
    </rPh>
    <rPh sb="63" eb="64">
      <t>デ</t>
    </rPh>
    <rPh sb="65" eb="67">
      <t>セイド</t>
    </rPh>
    <rPh sb="67" eb="68">
      <t>ジョウ</t>
    </rPh>
    <rPh sb="68" eb="70">
      <t>フカ</t>
    </rPh>
    <rPh sb="73" eb="75">
      <t>シセツ</t>
    </rPh>
    <phoneticPr fontId="39"/>
  </si>
  <si>
    <t>40歳未満の勤務薬剤師の賃金改善の内容</t>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</si>
</sst>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0%"/>
    <numFmt numFmtId="183" formatCode="#,##0&quot;施設&quot;"/>
    <numFmt numFmtId="184" formatCode="#,###&quot;円&quot;"/>
    <numFmt numFmtId="185" formatCode="#,###&quot;床&quot;"/>
    <numFmt numFmtId="186" formatCode="#,##0&quot;ヶ月&quot;"/>
    <numFmt numFmtId="187" formatCode="#,##0&quot;ヶ月分&quot;"/>
  </numFmts>
  <fonts count="9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2"/>
      <color rgb="FFC00000"/>
      <name val="ＭＳ ゴシック"/>
      <family val="3"/>
      <charset val="128"/>
    </font>
    <font>
      <b/>
      <sz val="12"/>
      <color rgb="FFC00000"/>
      <name val="ＭＳ ゴシック"/>
      <family val="3"/>
      <charset val="128"/>
    </font>
    <font>
      <sz val="11"/>
      <color rgb="FFC00000"/>
      <name val="ＭＳ Ｐゴシック"/>
      <family val="3"/>
      <charset val="128"/>
    </font>
    <font>
      <b/>
      <sz val="11"/>
      <color rgb="FFC00000"/>
      <name val="ＭＳ ゴシック"/>
      <family val="3"/>
      <charset val="128"/>
    </font>
    <font>
      <b/>
      <sz val="14"/>
      <color rgb="FFC00000"/>
      <name val="ＭＳ Ｐゴシック"/>
      <family val="3"/>
      <charset val="128"/>
      <scheme val="minor"/>
    </font>
    <font>
      <sz val="12"/>
      <name val="ＭＳ ゴシック"/>
      <family val="3"/>
      <charset val="128"/>
    </font>
    <font>
      <u/>
      <sz val="12"/>
      <color rgb="FFC00000"/>
      <name val="ＭＳ ゴシック"/>
      <family val="3"/>
      <charset val="128"/>
    </font>
    <font>
      <b/>
      <u/>
      <sz val="12"/>
      <color rgb="FFC00000"/>
      <name val="ＭＳ ゴシック"/>
      <family val="3"/>
      <charset val="128"/>
    </font>
    <font>
      <u/>
      <sz val="12"/>
      <color indexed="60"/>
      <name val="ＭＳ ゴシック"/>
      <family val="3"/>
      <charset val="128"/>
    </font>
    <font>
      <sz val="11"/>
      <color rgb="FFC00000"/>
      <name val="ＭＳ Ｐゴシック"/>
      <family val="3"/>
      <charset val="128"/>
      <scheme val="minor"/>
    </font>
    <font>
      <sz val="12"/>
      <name val="ＭＳ Ｐゴシック"/>
      <family val="3"/>
      <charset val="128"/>
      <scheme val="minor"/>
    </font>
    <font>
      <sz val="12"/>
      <color rgb="FFC00000"/>
      <name val="ＭＳ Ｐゴシック"/>
      <family val="3"/>
      <charset val="128"/>
    </font>
    <font>
      <sz val="12"/>
      <color rgb="FFC00000"/>
      <name val="ＭＳ Ｐゴシック"/>
      <family val="3"/>
      <charset val="128"/>
      <scheme val="minor"/>
    </font>
    <font>
      <b/>
      <sz val="14"/>
      <color rgb="FFFF0000"/>
      <name val="ＭＳ Ｐゴシック"/>
      <family val="3"/>
      <charset val="128"/>
    </font>
    <font>
      <b/>
      <sz val="16"/>
      <name val="ＭＳ ゴシック"/>
      <family val="3"/>
      <charset val="128"/>
    </font>
    <font>
      <b/>
      <sz val="9"/>
      <color indexed="81"/>
      <name val="MS P ゴシック"/>
      <family val="3"/>
      <charset val="128"/>
    </font>
    <font>
      <b/>
      <sz val="11"/>
      <color indexed="81"/>
      <name val="MS P ゴシック"/>
      <family val="3"/>
      <charset val="128"/>
    </font>
    <font>
      <b/>
      <sz val="16"/>
      <color theme="1"/>
      <name val="ＭＳ ゴシック"/>
      <family val="3"/>
      <charset val="128"/>
    </font>
    <font>
      <b/>
      <sz val="12"/>
      <color indexed="81"/>
      <name val="MS P ゴシック"/>
      <family val="3"/>
      <charset val="128"/>
    </font>
    <font>
      <b/>
      <sz val="16"/>
      <color theme="1"/>
      <name val="ＭＳ Ｐゴシック"/>
      <family val="3"/>
      <charset val="128"/>
      <scheme val="minor"/>
    </font>
    <font>
      <b/>
      <sz val="11"/>
      <color rgb="FFFF0000"/>
      <name val="ＭＳ Ｐゴシック"/>
      <family val="3"/>
      <charset val="128"/>
      <scheme val="minor"/>
    </font>
    <font>
      <b/>
      <sz val="20"/>
      <color theme="1"/>
      <name val="ＭＳ Ｐゴシック"/>
      <family val="3"/>
      <charset val="128"/>
      <scheme val="minor"/>
    </font>
    <font>
      <b/>
      <sz val="14"/>
      <color rgb="FFFF0000"/>
      <name val="ＭＳ Ｐゴシック"/>
      <family val="3"/>
      <charset val="128"/>
      <scheme val="minor"/>
    </font>
    <font>
      <b/>
      <u/>
      <sz val="11"/>
      <color theme="1"/>
      <name val="ＭＳ Ｐゴシック"/>
      <family val="3"/>
      <charset val="128"/>
      <scheme val="minor"/>
    </font>
    <font>
      <b/>
      <sz val="18"/>
      <color rgb="FFFF0000"/>
      <name val="ＭＳ Ｐゴシック"/>
      <family val="3"/>
      <charset val="128"/>
      <scheme val="minor"/>
    </font>
    <font>
      <b/>
      <u/>
      <sz val="12"/>
      <color rgb="FFFF0000"/>
      <name val="ＭＳ ゴシック"/>
      <family val="3"/>
      <charset val="128"/>
    </font>
    <font>
      <b/>
      <u/>
      <sz val="14"/>
      <color theme="1"/>
      <name val="ＭＳ ゴシック"/>
      <family val="3"/>
      <charset val="128"/>
    </font>
    <font>
      <b/>
      <u/>
      <sz val="18"/>
      <color theme="8" tint="-0.249977111117893"/>
      <name val="ＭＳ Ｐゴシック"/>
      <family val="3"/>
      <charset val="128"/>
      <scheme val="minor"/>
    </font>
    <font>
      <b/>
      <sz val="11"/>
      <color rgb="FFC00000"/>
      <name val="ＭＳ Ｐゴシック"/>
      <family val="3"/>
      <charset val="128"/>
      <scheme val="minor"/>
    </font>
    <font>
      <b/>
      <u/>
      <sz val="14"/>
      <color rgb="FFC00000"/>
      <name val="ＭＳ ゴシック"/>
      <family val="3"/>
      <charset val="128"/>
    </font>
    <font>
      <sz val="18"/>
      <color theme="1"/>
      <name val="ＭＳ Ｐゴシック"/>
      <family val="2"/>
      <charset val="128"/>
      <scheme val="minor"/>
    </font>
    <font>
      <b/>
      <sz val="14"/>
      <color theme="8" tint="-0.249977111117893"/>
      <name val="ＭＳ Ｐゴシック"/>
      <family val="3"/>
      <charset val="128"/>
      <scheme val="minor"/>
    </font>
    <font>
      <b/>
      <sz val="11"/>
      <name val="ＭＳ Ｐゴシック"/>
      <family val="3"/>
      <charset val="128"/>
      <scheme val="minor"/>
    </font>
  </fonts>
  <fills count="4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FFC000"/>
        <bgColor indexed="64"/>
      </patternFill>
    </fill>
    <fill>
      <patternFill patternType="solid">
        <fgColor theme="5" tint="0.79998168889431442"/>
        <bgColor indexed="64"/>
      </patternFill>
    </fill>
  </fills>
  <borders count="51">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auto="1"/>
      </right>
      <top style="thin">
        <color indexed="64"/>
      </top>
      <bottom/>
      <diagonal/>
    </border>
    <border>
      <left/>
      <right style="hair">
        <color auto="1"/>
      </right>
      <top/>
      <bottom/>
      <diagonal/>
    </border>
    <border>
      <left/>
      <right style="hair">
        <color auto="1"/>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s>
  <cellStyleXfs count="98">
    <xf numFmtId="0" fontId="0" fillId="0" borderId="0">
      <alignment vertical="center"/>
    </xf>
    <xf numFmtId="0" fontId="22" fillId="2" borderId="0" applyNumberFormat="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0" borderId="0" applyNumberFormat="0" applyFill="0" applyBorder="0" applyAlignment="0" applyProtection="0">
      <alignment vertical="center"/>
    </xf>
    <xf numFmtId="0" fontId="25" fillId="26" borderId="15" applyNumberFormat="0" applyAlignment="0" applyProtection="0">
      <alignment vertical="center"/>
    </xf>
    <xf numFmtId="0" fontId="26" fillId="27" borderId="0" applyNumberFormat="0" applyBorder="0" applyAlignment="0" applyProtection="0">
      <alignment vertical="center"/>
    </xf>
    <xf numFmtId="0" fontId="22" fillId="28" borderId="16" applyNumberFormat="0" applyFont="0" applyAlignment="0" applyProtection="0">
      <alignment vertical="center"/>
    </xf>
    <xf numFmtId="0" fontId="27" fillId="0" borderId="17" applyNumberFormat="0" applyFill="0" applyAlignment="0" applyProtection="0">
      <alignment vertical="center"/>
    </xf>
    <xf numFmtId="0" fontId="28" fillId="29" borderId="0" applyNumberFormat="0" applyBorder="0" applyAlignment="0" applyProtection="0">
      <alignment vertical="center"/>
    </xf>
    <xf numFmtId="0" fontId="29" fillId="30" borderId="18" applyNumberFormat="0" applyAlignment="0" applyProtection="0">
      <alignment vertical="center"/>
    </xf>
    <xf numFmtId="0" fontId="30" fillId="0" borderId="0" applyNumberFormat="0" applyFill="0" applyBorder="0" applyAlignment="0" applyProtection="0">
      <alignment vertical="center"/>
    </xf>
    <xf numFmtId="0" fontId="31" fillId="0" borderId="19" applyNumberFormat="0" applyFill="0" applyAlignment="0" applyProtection="0">
      <alignment vertical="center"/>
    </xf>
    <xf numFmtId="0" fontId="32" fillId="0" borderId="20" applyNumberFormat="0" applyFill="0" applyAlignment="0" applyProtection="0">
      <alignment vertical="center"/>
    </xf>
    <xf numFmtId="0" fontId="33" fillId="0" borderId="21" applyNumberFormat="0" applyFill="0" applyAlignment="0" applyProtection="0">
      <alignment vertical="center"/>
    </xf>
    <xf numFmtId="0" fontId="33" fillId="0" borderId="0" applyNumberFormat="0" applyFill="0" applyBorder="0" applyAlignment="0" applyProtection="0">
      <alignment vertical="center"/>
    </xf>
    <xf numFmtId="0" fontId="34" fillId="0" borderId="22" applyNumberFormat="0" applyFill="0" applyAlignment="0" applyProtection="0">
      <alignment vertical="center"/>
    </xf>
    <xf numFmtId="0" fontId="35" fillId="30" borderId="23" applyNumberFormat="0" applyAlignment="0" applyProtection="0">
      <alignment vertical="center"/>
    </xf>
    <xf numFmtId="0" fontId="36" fillId="0" borderId="0" applyNumberFormat="0" applyFill="0" applyBorder="0" applyAlignment="0" applyProtection="0">
      <alignment vertical="center"/>
    </xf>
    <xf numFmtId="0" fontId="37" fillId="31" borderId="18" applyNumberFormat="0" applyAlignment="0" applyProtection="0">
      <alignment vertical="center"/>
    </xf>
    <xf numFmtId="0" fontId="38" fillId="32" borderId="0" applyNumberFormat="0" applyBorder="0" applyAlignment="0" applyProtection="0">
      <alignment vertical="center"/>
    </xf>
    <xf numFmtId="0" fontId="19" fillId="0" borderId="0">
      <alignment vertical="center"/>
    </xf>
    <xf numFmtId="0" fontId="18" fillId="0" borderId="0">
      <alignment vertical="center"/>
    </xf>
    <xf numFmtId="0" fontId="43" fillId="0" borderId="0"/>
    <xf numFmtId="38" fontId="43" fillId="0" borderId="0" applyFont="0" applyFill="0" applyBorder="0" applyAlignment="0" applyProtection="0"/>
    <xf numFmtId="0" fontId="47" fillId="0" borderId="0"/>
    <xf numFmtId="38" fontId="47" fillId="0" borderId="0" applyFont="0" applyFill="0" applyBorder="0" applyAlignment="0" applyProtection="0">
      <alignment vertical="center"/>
    </xf>
    <xf numFmtId="0" fontId="45" fillId="0" borderId="0">
      <alignment vertical="center"/>
    </xf>
    <xf numFmtId="0" fontId="22" fillId="0" borderId="0">
      <alignment vertical="center"/>
    </xf>
    <xf numFmtId="0" fontId="45" fillId="0" borderId="0">
      <alignment vertical="center"/>
    </xf>
    <xf numFmtId="0" fontId="22" fillId="0" borderId="0">
      <alignment vertical="center"/>
    </xf>
    <xf numFmtId="0" fontId="45" fillId="0" borderId="0">
      <alignment vertical="center"/>
    </xf>
    <xf numFmtId="38" fontId="22" fillId="0" borderId="0" applyFont="0" applyFill="0" applyBorder="0" applyAlignment="0" applyProtection="0">
      <alignment vertical="center"/>
    </xf>
    <xf numFmtId="0" fontId="48" fillId="0" borderId="0">
      <alignment vertical="center"/>
    </xf>
    <xf numFmtId="0" fontId="17" fillId="0" borderId="0">
      <alignment vertical="center"/>
    </xf>
    <xf numFmtId="38" fontId="17" fillId="0" borderId="0" applyFont="0" applyFill="0" applyBorder="0" applyAlignment="0" applyProtection="0">
      <alignment vertical="center"/>
    </xf>
    <xf numFmtId="0" fontId="48" fillId="0" borderId="0"/>
    <xf numFmtId="0" fontId="16"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3" fillId="0" borderId="0">
      <alignment vertical="center"/>
    </xf>
    <xf numFmtId="0" fontId="12" fillId="0" borderId="0">
      <alignment vertical="center"/>
    </xf>
    <xf numFmtId="0" fontId="12" fillId="0" borderId="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38" fontId="22"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6" fillId="0" borderId="0">
      <alignment vertical="center"/>
    </xf>
    <xf numFmtId="9" fontId="22" fillId="0" borderId="0" applyFont="0" applyFill="0" applyBorder="0" applyAlignment="0" applyProtection="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cellStyleXfs>
  <cellXfs count="417">
    <xf numFmtId="0" fontId="0" fillId="0" borderId="0" xfId="0">
      <alignment vertical="center"/>
    </xf>
    <xf numFmtId="0" fontId="44" fillId="0" borderId="0" xfId="49" applyFont="1">
      <alignment vertical="center"/>
    </xf>
    <xf numFmtId="0" fontId="48" fillId="0" borderId="0" xfId="48" applyFont="1" applyAlignment="1">
      <alignment horizontal="left" vertical="center"/>
    </xf>
    <xf numFmtId="0" fontId="48" fillId="0" borderId="0" xfId="48" applyFont="1">
      <alignment vertical="center"/>
    </xf>
    <xf numFmtId="0" fontId="49" fillId="0" borderId="0" xfId="48" applyFont="1">
      <alignment vertical="center"/>
    </xf>
    <xf numFmtId="0" fontId="49" fillId="0" borderId="0" xfId="50" applyFont="1">
      <alignment vertical="center"/>
    </xf>
    <xf numFmtId="0" fontId="48" fillId="0" borderId="0" xfId="51" applyFont="1">
      <alignment vertical="center"/>
    </xf>
    <xf numFmtId="0" fontId="49" fillId="0" borderId="0" xfId="52" quotePrefix="1" applyFont="1">
      <alignment vertical="center"/>
    </xf>
    <xf numFmtId="0" fontId="49" fillId="0" borderId="0" xfId="52" applyFont="1">
      <alignment vertical="center"/>
    </xf>
    <xf numFmtId="0" fontId="48" fillId="0" borderId="0" xfId="52" applyFont="1">
      <alignment vertical="center"/>
    </xf>
    <xf numFmtId="0" fontId="51" fillId="0" borderId="0" xfId="52" applyFont="1" applyAlignment="1">
      <alignment horizontal="center" vertical="center"/>
    </xf>
    <xf numFmtId="0" fontId="48" fillId="33" borderId="0" xfId="52" applyFont="1" applyFill="1" applyAlignment="1">
      <alignment vertical="center" textRotation="255"/>
    </xf>
    <xf numFmtId="0" fontId="48" fillId="33" borderId="2" xfId="52" applyFont="1" applyFill="1" applyBorder="1" applyAlignment="1">
      <alignment vertical="center" textRotation="255"/>
    </xf>
    <xf numFmtId="0" fontId="48" fillId="0" borderId="0" xfId="52" applyFont="1" applyAlignment="1">
      <alignment horizontal="center" vertical="center"/>
    </xf>
    <xf numFmtId="0" fontId="48" fillId="33" borderId="24" xfId="52" applyFont="1" applyFill="1" applyBorder="1" applyAlignment="1">
      <alignment vertical="center" textRotation="255"/>
    </xf>
    <xf numFmtId="0" fontId="48" fillId="0" borderId="0" xfId="52" applyFont="1" applyAlignment="1">
      <alignment vertical="center" wrapText="1"/>
    </xf>
    <xf numFmtId="0" fontId="48" fillId="33" borderId="0" xfId="52" applyFont="1" applyFill="1">
      <alignment vertical="center"/>
    </xf>
    <xf numFmtId="0" fontId="21" fillId="0" borderId="0" xfId="52" applyFont="1" applyAlignment="1">
      <alignment vertical="center" wrapText="1"/>
    </xf>
    <xf numFmtId="0" fontId="48" fillId="33" borderId="0" xfId="52" applyFont="1" applyFill="1" applyAlignment="1">
      <alignment vertical="center" shrinkToFit="1"/>
    </xf>
    <xf numFmtId="0" fontId="48" fillId="33" borderId="0" xfId="52" applyFont="1" applyFill="1" applyAlignment="1">
      <alignment vertical="center" wrapText="1"/>
    </xf>
    <xf numFmtId="0" fontId="55" fillId="33" borderId="0" xfId="52" applyFont="1" applyFill="1" applyAlignment="1">
      <alignment vertical="center" wrapText="1"/>
    </xf>
    <xf numFmtId="0" fontId="42" fillId="33" borderId="0" xfId="52" applyFont="1" applyFill="1" applyAlignment="1">
      <alignment vertical="center" shrinkToFit="1"/>
    </xf>
    <xf numFmtId="0" fontId="42" fillId="33" borderId="0" xfId="52" applyFont="1" applyFill="1" applyAlignment="1">
      <alignment horizontal="center" vertical="center" shrinkToFit="1"/>
    </xf>
    <xf numFmtId="0" fontId="53" fillId="33" borderId="0" xfId="52" applyFont="1" applyFill="1" applyAlignment="1">
      <alignment vertical="center" shrinkToFit="1"/>
    </xf>
    <xf numFmtId="0" fontId="42" fillId="33" borderId="0" xfId="52" applyFont="1" applyFill="1" applyAlignment="1">
      <alignment horizontal="right" vertical="center" shrinkToFit="1"/>
    </xf>
    <xf numFmtId="0" fontId="44" fillId="0" borderId="0" xfId="49" applyFont="1" applyAlignment="1">
      <alignment horizontal="left" vertical="center"/>
    </xf>
    <xf numFmtId="0" fontId="42" fillId="33" borderId="0" xfId="49" applyFont="1" applyFill="1" applyAlignment="1">
      <alignment horizontal="center" vertical="center"/>
    </xf>
    <xf numFmtId="0" fontId="54" fillId="33" borderId="0" xfId="54" applyFont="1" applyFill="1" applyAlignment="1">
      <alignment vertical="top"/>
    </xf>
    <xf numFmtId="0" fontId="54" fillId="33" borderId="0" xfId="52" applyFont="1" applyFill="1">
      <alignment vertical="center"/>
    </xf>
    <xf numFmtId="0" fontId="15" fillId="0" borderId="0" xfId="59">
      <alignment vertical="center"/>
    </xf>
    <xf numFmtId="0" fontId="48" fillId="33" borderId="0" xfId="52" applyFont="1" applyFill="1" applyAlignment="1">
      <alignment horizontal="center" vertical="center"/>
    </xf>
    <xf numFmtId="0" fontId="57" fillId="36" borderId="26" xfId="60" applyFont="1" applyFill="1" applyBorder="1">
      <alignment vertical="center"/>
    </xf>
    <xf numFmtId="0" fontId="57" fillId="36" borderId="27" xfId="60" applyFont="1" applyFill="1" applyBorder="1">
      <alignment vertical="center"/>
    </xf>
    <xf numFmtId="0" fontId="23" fillId="36" borderId="28" xfId="60" applyFont="1" applyFill="1" applyBorder="1">
      <alignment vertical="center"/>
    </xf>
    <xf numFmtId="0" fontId="14" fillId="37" borderId="26" xfId="60" applyFill="1" applyBorder="1">
      <alignment vertical="center"/>
    </xf>
    <xf numFmtId="0" fontId="14" fillId="37" borderId="27" xfId="60" applyFill="1" applyBorder="1">
      <alignment vertical="center"/>
    </xf>
    <xf numFmtId="0" fontId="14" fillId="38" borderId="27" xfId="60" applyFill="1" applyBorder="1">
      <alignment vertical="center"/>
    </xf>
    <xf numFmtId="0" fontId="14" fillId="35" borderId="27" xfId="60" applyFill="1" applyBorder="1">
      <alignment vertical="center"/>
    </xf>
    <xf numFmtId="0" fontId="14" fillId="35" borderId="28" xfId="60" applyFill="1" applyBorder="1">
      <alignment vertical="center"/>
    </xf>
    <xf numFmtId="0" fontId="14" fillId="0" borderId="0" xfId="60">
      <alignment vertical="center"/>
    </xf>
    <xf numFmtId="0" fontId="23" fillId="36" borderId="29" xfId="60" applyFont="1" applyFill="1" applyBorder="1">
      <alignment vertical="center"/>
    </xf>
    <xf numFmtId="0" fontId="23" fillId="36" borderId="30" xfId="60" applyFont="1" applyFill="1" applyBorder="1">
      <alignment vertical="center"/>
    </xf>
    <xf numFmtId="0" fontId="23" fillId="36" borderId="31" xfId="60" applyFont="1" applyFill="1" applyBorder="1">
      <alignment vertical="center"/>
    </xf>
    <xf numFmtId="0" fontId="14" fillId="37" borderId="29" xfId="60" applyFill="1" applyBorder="1">
      <alignment vertical="center"/>
    </xf>
    <xf numFmtId="0" fontId="14" fillId="37" borderId="30" xfId="60" applyFill="1" applyBorder="1">
      <alignment vertical="center"/>
    </xf>
    <xf numFmtId="0" fontId="14" fillId="38" borderId="30" xfId="60" applyFill="1" applyBorder="1">
      <alignment vertical="center"/>
    </xf>
    <xf numFmtId="0" fontId="14" fillId="35" borderId="30" xfId="60" applyFill="1" applyBorder="1">
      <alignment vertical="center"/>
    </xf>
    <xf numFmtId="0" fontId="14" fillId="35" borderId="31" xfId="60" applyFill="1" applyBorder="1">
      <alignment vertical="center"/>
    </xf>
    <xf numFmtId="0" fontId="14" fillId="0" borderId="32" xfId="60" applyBorder="1">
      <alignment vertical="center"/>
    </xf>
    <xf numFmtId="0" fontId="14" fillId="0" borderId="33" xfId="60" applyBorder="1">
      <alignment vertical="center"/>
    </xf>
    <xf numFmtId="0" fontId="14" fillId="0" borderId="34" xfId="60" applyBorder="1">
      <alignment vertical="center"/>
    </xf>
    <xf numFmtId="0" fontId="14" fillId="0" borderId="35" xfId="60" applyBorder="1">
      <alignment vertical="center"/>
    </xf>
    <xf numFmtId="0" fontId="14" fillId="0" borderId="33" xfId="60" applyBorder="1" applyAlignment="1">
      <alignment horizontal="right" vertical="center"/>
    </xf>
    <xf numFmtId="176" fontId="14" fillId="0" borderId="33" xfId="60" applyNumberFormat="1" applyBorder="1" applyAlignment="1">
      <alignment horizontal="right" vertical="center"/>
    </xf>
    <xf numFmtId="177" fontId="14" fillId="0" borderId="33" xfId="60" applyNumberFormat="1" applyBorder="1">
      <alignment vertical="center"/>
    </xf>
    <xf numFmtId="38" fontId="14" fillId="0" borderId="33" xfId="60" applyNumberFormat="1" applyBorder="1">
      <alignment vertical="center"/>
    </xf>
    <xf numFmtId="14" fontId="14" fillId="0" borderId="0" xfId="60" applyNumberFormat="1">
      <alignment vertical="center"/>
    </xf>
    <xf numFmtId="0" fontId="34"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 fillId="38" borderId="30" xfId="60" applyFont="1" applyFill="1" applyBorder="1">
      <alignment vertical="center"/>
    </xf>
    <xf numFmtId="0" fontId="58" fillId="0" borderId="0" xfId="71" applyFont="1" applyProtection="1">
      <alignment vertical="center"/>
      <protection locked="0"/>
    </xf>
    <xf numFmtId="0" fontId="58" fillId="0" borderId="0" xfId="71" applyFont="1" applyAlignment="1" applyProtection="1">
      <alignment horizontal="center" vertical="center"/>
      <protection locked="0"/>
    </xf>
    <xf numFmtId="0" fontId="59" fillId="0" borderId="0" xfId="71" applyFont="1" applyProtection="1">
      <alignment vertical="center"/>
      <protection locked="0"/>
    </xf>
    <xf numFmtId="0" fontId="59" fillId="40" borderId="0" xfId="71" applyFont="1" applyFill="1" applyAlignment="1" applyProtection="1">
      <alignment horizontal="right" vertical="center"/>
      <protection locked="0"/>
    </xf>
    <xf numFmtId="0" fontId="60" fillId="0" borderId="0" xfId="71" applyFont="1" applyProtection="1">
      <alignment vertical="center"/>
      <protection locked="0"/>
    </xf>
    <xf numFmtId="0" fontId="58" fillId="0" borderId="11" xfId="71" applyFont="1" applyBorder="1" applyAlignment="1" applyProtection="1">
      <alignment horizontal="center" vertical="center"/>
      <protection locked="0"/>
    </xf>
    <xf numFmtId="179" fontId="58" fillId="0" borderId="11" xfId="71" applyNumberFormat="1" applyFont="1" applyBorder="1">
      <alignment vertical="center"/>
    </xf>
    <xf numFmtId="0" fontId="58" fillId="0" borderId="0" xfId="71" applyFont="1" applyAlignment="1" applyProtection="1">
      <alignment vertical="center" wrapText="1"/>
      <protection locked="0"/>
    </xf>
    <xf numFmtId="0" fontId="58" fillId="0" borderId="11" xfId="71" applyFont="1" applyBorder="1" applyAlignment="1" applyProtection="1">
      <alignment vertical="center" wrapText="1"/>
      <protection locked="0"/>
    </xf>
    <xf numFmtId="0" fontId="58" fillId="0" borderId="11" xfId="71" applyFont="1" applyBorder="1" applyAlignment="1" applyProtection="1">
      <alignment horizontal="center" vertical="center" wrapText="1"/>
      <protection locked="0"/>
    </xf>
    <xf numFmtId="0" fontId="61" fillId="0" borderId="0" xfId="71" applyFont="1">
      <alignment vertical="center"/>
    </xf>
    <xf numFmtId="0" fontId="61" fillId="0" borderId="0" xfId="71" applyFont="1" applyAlignment="1">
      <alignment horizontal="left" vertical="center"/>
    </xf>
    <xf numFmtId="0" fontId="61" fillId="0" borderId="11" xfId="71" applyFont="1" applyBorder="1" applyAlignment="1">
      <alignment horizontal="center" vertical="center"/>
    </xf>
    <xf numFmtId="0" fontId="61" fillId="0" borderId="11" xfId="71" applyFont="1" applyBorder="1">
      <alignment vertical="center"/>
    </xf>
    <xf numFmtId="179" fontId="58" fillId="0" borderId="0" xfId="71" applyNumberFormat="1" applyFont="1">
      <alignment vertical="center"/>
    </xf>
    <xf numFmtId="179" fontId="58" fillId="0" borderId="0" xfId="71" applyNumberFormat="1" applyFont="1" applyProtection="1">
      <alignment vertical="center"/>
      <protection locked="0"/>
    </xf>
    <xf numFmtId="178" fontId="58" fillId="0" borderId="0" xfId="71" applyNumberFormat="1" applyFont="1" applyProtection="1">
      <alignment vertical="center"/>
      <protection locked="0"/>
    </xf>
    <xf numFmtId="178" fontId="58" fillId="39" borderId="11" xfId="71" applyNumberFormat="1" applyFont="1" applyFill="1" applyBorder="1" applyProtection="1">
      <alignment vertical="center"/>
      <protection locked="0"/>
    </xf>
    <xf numFmtId="0" fontId="62" fillId="0" borderId="0" xfId="71" applyFont="1" applyProtection="1">
      <alignment vertical="center"/>
      <protection locked="0"/>
    </xf>
    <xf numFmtId="179" fontId="64" fillId="40" borderId="0" xfId="70" applyNumberFormat="1" applyFont="1" applyFill="1" applyAlignment="1" applyProtection="1">
      <alignment horizontal="right" vertical="center"/>
      <protection locked="0"/>
    </xf>
    <xf numFmtId="0" fontId="59" fillId="0" borderId="0" xfId="71" applyFont="1" applyAlignment="1" applyProtection="1">
      <alignment horizontal="right" vertical="center"/>
      <protection locked="0"/>
    </xf>
    <xf numFmtId="0" fontId="58" fillId="0" borderId="11" xfId="71" applyFont="1" applyBorder="1" applyAlignment="1" applyProtection="1">
      <alignment horizontal="left" vertical="center" wrapText="1"/>
      <protection locked="0"/>
    </xf>
    <xf numFmtId="178" fontId="58" fillId="0" borderId="0" xfId="71" applyNumberFormat="1" applyFont="1" applyAlignment="1" applyProtection="1">
      <alignment horizontal="center" vertical="center"/>
      <protection locked="0"/>
    </xf>
    <xf numFmtId="0" fontId="7" fillId="0" borderId="0" xfId="60" applyFont="1">
      <alignment vertical="center"/>
    </xf>
    <xf numFmtId="0" fontId="58" fillId="39" borderId="0" xfId="71" applyFont="1" applyFill="1" applyProtection="1">
      <alignment vertical="center"/>
      <protection locked="0"/>
    </xf>
    <xf numFmtId="0" fontId="5" fillId="0" borderId="0" xfId="75">
      <alignment vertical="center"/>
    </xf>
    <xf numFmtId="0" fontId="5" fillId="0" borderId="0" xfId="75" applyAlignment="1">
      <alignment horizontal="center" vertical="center"/>
    </xf>
    <xf numFmtId="0" fontId="59" fillId="0" borderId="0" xfId="75" applyFont="1" applyProtection="1">
      <alignment vertical="center"/>
      <protection locked="0"/>
    </xf>
    <xf numFmtId="0" fontId="59" fillId="40" borderId="0" xfId="75" applyFont="1" applyFill="1" applyAlignment="1" applyProtection="1">
      <alignment horizontal="right" vertical="center"/>
      <protection locked="0"/>
    </xf>
    <xf numFmtId="0" fontId="5" fillId="0" borderId="0" xfId="75" applyAlignment="1">
      <alignment vertical="center" wrapText="1"/>
    </xf>
    <xf numFmtId="180" fontId="34" fillId="39" borderId="11" xfId="75" applyNumberFormat="1" applyFont="1" applyFill="1" applyBorder="1" applyAlignment="1">
      <alignment horizontal="center" vertical="center" wrapText="1"/>
    </xf>
    <xf numFmtId="179" fontId="34" fillId="39" borderId="11" xfId="75" applyNumberFormat="1" applyFont="1" applyFill="1" applyBorder="1" applyAlignment="1">
      <alignment horizontal="center" vertical="center" wrapText="1"/>
    </xf>
    <xf numFmtId="181" fontId="34" fillId="39" borderId="11" xfId="75" applyNumberFormat="1" applyFont="1" applyFill="1" applyBorder="1" applyAlignment="1">
      <alignment horizontal="center" vertical="center" wrapText="1"/>
    </xf>
    <xf numFmtId="182" fontId="34" fillId="0" borderId="11" xfId="74" applyNumberFormat="1" applyFont="1" applyBorder="1" applyAlignment="1">
      <alignment horizontal="center" vertical="center" wrapText="1"/>
    </xf>
    <xf numFmtId="179" fontId="34" fillId="0" borderId="11" xfId="74" applyNumberFormat="1" applyFont="1" applyBorder="1" applyAlignment="1">
      <alignment horizontal="center" vertical="center" wrapText="1"/>
    </xf>
    <xf numFmtId="179" fontId="34" fillId="39" borderId="11" xfId="74" applyNumberFormat="1" applyFont="1" applyFill="1" applyBorder="1" applyAlignment="1">
      <alignment horizontal="center" vertical="center" wrapText="1"/>
    </xf>
    <xf numFmtId="181" fontId="34" fillId="39" borderId="11" xfId="74" applyNumberFormat="1" applyFont="1" applyFill="1" applyBorder="1" applyAlignment="1">
      <alignment horizontal="center" vertical="center" wrapText="1"/>
    </xf>
    <xf numFmtId="180" fontId="34" fillId="39" borderId="11" xfId="74" applyNumberFormat="1" applyFont="1" applyFill="1" applyBorder="1" applyAlignment="1">
      <alignment horizontal="center" vertical="center" wrapText="1"/>
    </xf>
    <xf numFmtId="0" fontId="59" fillId="40" borderId="0" xfId="71" applyFont="1" applyFill="1" applyAlignment="1" applyProtection="1">
      <alignment horizontal="left" vertical="center"/>
      <protection locked="0"/>
    </xf>
    <xf numFmtId="0" fontId="66" fillId="0" borderId="0" xfId="71" applyFont="1" applyProtection="1">
      <alignment vertical="center"/>
      <protection locked="0"/>
    </xf>
    <xf numFmtId="0" fontId="68" fillId="0" borderId="0" xfId="71" applyFont="1">
      <alignment vertical="center"/>
    </xf>
    <xf numFmtId="0" fontId="69" fillId="0" borderId="0" xfId="75" applyFont="1">
      <alignment vertical="center"/>
    </xf>
    <xf numFmtId="0" fontId="69" fillId="0" borderId="0" xfId="75" applyFont="1" applyAlignment="1">
      <alignment vertical="center" shrinkToFit="1"/>
    </xf>
    <xf numFmtId="0" fontId="65" fillId="0" borderId="11" xfId="71" applyFont="1" applyBorder="1" applyAlignment="1" applyProtection="1">
      <alignment horizontal="center" vertical="center" wrapText="1"/>
      <protection locked="0"/>
    </xf>
    <xf numFmtId="0" fontId="65" fillId="0" borderId="11" xfId="71" applyFont="1" applyBorder="1" applyAlignment="1" applyProtection="1">
      <alignment horizontal="center" vertical="center"/>
      <protection locked="0"/>
    </xf>
    <xf numFmtId="183" fontId="58" fillId="39" borderId="11" xfId="71" applyNumberFormat="1" applyFont="1" applyFill="1" applyBorder="1" applyAlignment="1" applyProtection="1">
      <alignment horizontal="center" vertical="center"/>
      <protection locked="0"/>
    </xf>
    <xf numFmtId="183" fontId="66" fillId="39" borderId="11" xfId="71" applyNumberFormat="1" applyFont="1" applyFill="1" applyBorder="1">
      <alignment vertical="center"/>
    </xf>
    <xf numFmtId="178" fontId="58" fillId="0" borderId="11" xfId="71" applyNumberFormat="1" applyFont="1" applyBorder="1" applyProtection="1">
      <alignment vertical="center"/>
      <protection locked="0"/>
    </xf>
    <xf numFmtId="0" fontId="65" fillId="40" borderId="0" xfId="71" applyFont="1" applyFill="1" applyAlignment="1" applyProtection="1">
      <alignment horizontal="right" vertical="center"/>
      <protection locked="0"/>
    </xf>
    <xf numFmtId="0" fontId="66" fillId="40" borderId="0" xfId="71" applyFont="1" applyFill="1" applyAlignment="1" applyProtection="1">
      <alignment horizontal="right" vertical="center"/>
      <protection locked="0"/>
    </xf>
    <xf numFmtId="0" fontId="72" fillId="40" borderId="0" xfId="71" applyFont="1" applyFill="1" applyAlignment="1" applyProtection="1">
      <alignment horizontal="left" vertical="center"/>
      <protection locked="0"/>
    </xf>
    <xf numFmtId="0" fontId="73" fillId="40" borderId="0" xfId="71" applyFont="1" applyFill="1" applyAlignment="1" applyProtection="1">
      <alignment horizontal="left" vertical="center"/>
      <protection locked="0"/>
    </xf>
    <xf numFmtId="179" fontId="70" fillId="0" borderId="11" xfId="71" applyNumberFormat="1" applyFont="1" applyBorder="1">
      <alignment vertical="center"/>
    </xf>
    <xf numFmtId="0" fontId="72" fillId="0" borderId="0" xfId="75" applyFont="1" applyProtection="1">
      <alignment vertical="center"/>
      <protection locked="0"/>
    </xf>
    <xf numFmtId="0" fontId="74" fillId="0" borderId="0" xfId="75" applyFont="1" applyAlignment="1">
      <alignment vertical="center" wrapText="1"/>
    </xf>
    <xf numFmtId="0" fontId="74" fillId="0" borderId="0" xfId="75" applyFont="1">
      <alignment vertical="center"/>
    </xf>
    <xf numFmtId="0" fontId="58" fillId="0" borderId="0" xfId="71" applyFont="1" applyAlignment="1" applyProtection="1">
      <alignment horizontal="right" vertical="center"/>
      <protection locked="0"/>
    </xf>
    <xf numFmtId="0" fontId="66" fillId="0" borderId="0" xfId="71" applyFont="1" applyAlignment="1" applyProtection="1">
      <alignment horizontal="right" vertical="center"/>
      <protection locked="0"/>
    </xf>
    <xf numFmtId="0" fontId="21" fillId="0" borderId="0" xfId="52" applyFont="1" applyAlignment="1">
      <alignment horizontal="left" vertical="center"/>
    </xf>
    <xf numFmtId="0" fontId="21" fillId="33" borderId="0" xfId="52" applyFont="1" applyFill="1" applyAlignment="1">
      <alignment horizontal="left" vertical="center" shrinkToFit="1"/>
    </xf>
    <xf numFmtId="0" fontId="48" fillId="0" borderId="0" xfId="49" applyFont="1">
      <alignment vertical="center"/>
    </xf>
    <xf numFmtId="0" fontId="48" fillId="0" borderId="0" xfId="52" applyFont="1" applyAlignment="1">
      <alignment vertical="top" wrapText="1"/>
    </xf>
    <xf numFmtId="0" fontId="52" fillId="0" borderId="0" xfId="52" applyFont="1" applyAlignment="1">
      <alignment vertical="center" wrapText="1"/>
    </xf>
    <xf numFmtId="0" fontId="48" fillId="33" borderId="0" xfId="54" applyFill="1">
      <alignment vertical="center"/>
    </xf>
    <xf numFmtId="0" fontId="75" fillId="33" borderId="0" xfId="49" applyFont="1" applyFill="1" applyAlignment="1">
      <alignment horizontal="left" vertical="center"/>
    </xf>
    <xf numFmtId="0" fontId="71" fillId="40" borderId="0" xfId="71" applyFont="1" applyFill="1" applyAlignment="1" applyProtection="1">
      <alignment horizontal="left" vertical="center"/>
      <protection locked="0"/>
    </xf>
    <xf numFmtId="0" fontId="71" fillId="40" borderId="0" xfId="71" applyFont="1" applyFill="1" applyAlignment="1" applyProtection="1">
      <alignment horizontal="right" vertical="center"/>
      <protection locked="0"/>
    </xf>
    <xf numFmtId="0" fontId="59" fillId="40" borderId="0" xfId="71" applyFont="1" applyFill="1" applyAlignment="1" applyProtection="1">
      <alignment horizontal="left" vertical="center" shrinkToFit="1"/>
      <protection locked="0"/>
    </xf>
    <xf numFmtId="0" fontId="79" fillId="0" borderId="0" xfId="71" applyFont="1" applyProtection="1">
      <alignment vertical="center"/>
      <protection locked="0"/>
    </xf>
    <xf numFmtId="0" fontId="58" fillId="0" borderId="11" xfId="71" applyFont="1" applyBorder="1" applyProtection="1">
      <alignment vertical="center"/>
      <protection locked="0"/>
    </xf>
    <xf numFmtId="0" fontId="60" fillId="0" borderId="0" xfId="71" applyFont="1" applyAlignment="1" applyProtection="1">
      <alignment horizontal="right" vertical="center"/>
      <protection locked="0"/>
    </xf>
    <xf numFmtId="184" fontId="58" fillId="0" borderId="11" xfId="71" applyNumberFormat="1" applyFont="1" applyBorder="1" applyProtection="1">
      <alignment vertical="center"/>
      <protection locked="0"/>
    </xf>
    <xf numFmtId="184" fontId="58" fillId="0" borderId="11" xfId="72" applyNumberFormat="1" applyFont="1" applyFill="1" applyBorder="1" applyProtection="1">
      <alignment vertical="center"/>
      <protection locked="0"/>
    </xf>
    <xf numFmtId="185" fontId="58" fillId="0" borderId="11" xfId="71" applyNumberFormat="1" applyFont="1" applyBorder="1" applyProtection="1">
      <alignment vertical="center"/>
      <protection locked="0"/>
    </xf>
    <xf numFmtId="184" fontId="65" fillId="0" borderId="11" xfId="71" applyNumberFormat="1" applyFont="1" applyBorder="1" applyProtection="1">
      <alignment vertical="center"/>
      <protection locked="0"/>
    </xf>
    <xf numFmtId="0" fontId="59" fillId="40" borderId="0" xfId="71" applyFont="1" applyFill="1" applyAlignment="1" applyProtection="1">
      <alignment horizontal="left" vertical="center" wrapText="1"/>
      <protection locked="0"/>
    </xf>
    <xf numFmtId="0" fontId="21" fillId="33" borderId="0" xfId="52" applyFont="1" applyFill="1" applyAlignment="1">
      <alignment horizontal="left" vertical="center"/>
    </xf>
    <xf numFmtId="0" fontId="61" fillId="0" borderId="11" xfId="71" applyFont="1" applyBorder="1" applyAlignment="1" applyProtection="1">
      <alignment horizontal="center" vertical="center" wrapText="1"/>
      <protection locked="0"/>
    </xf>
    <xf numFmtId="0" fontId="65" fillId="39" borderId="0" xfId="71" applyFont="1" applyFill="1" applyAlignment="1" applyProtection="1">
      <alignment horizontal="right" vertical="center"/>
      <protection locked="0"/>
    </xf>
    <xf numFmtId="0" fontId="34" fillId="41" borderId="11" xfId="77" applyFont="1" applyFill="1" applyBorder="1" applyAlignment="1">
      <alignment vertical="center" wrapText="1"/>
    </xf>
    <xf numFmtId="0" fontId="34" fillId="41" borderId="11" xfId="77" applyFont="1" applyFill="1" applyBorder="1" applyAlignment="1">
      <alignment horizontal="center" vertical="center" wrapText="1"/>
    </xf>
    <xf numFmtId="0" fontId="0" fillId="0" borderId="0" xfId="77" applyFont="1" applyAlignment="1">
      <alignment vertical="center" wrapText="1"/>
    </xf>
    <xf numFmtId="0" fontId="4" fillId="0" borderId="0" xfId="77">
      <alignment vertical="center"/>
    </xf>
    <xf numFmtId="0" fontId="63" fillId="0" borderId="0" xfId="77" applyFont="1" applyAlignment="1">
      <alignment vertical="center" wrapText="1"/>
    </xf>
    <xf numFmtId="0" fontId="4" fillId="0" borderId="0" xfId="77" applyAlignment="1">
      <alignment vertical="center" wrapText="1"/>
    </xf>
    <xf numFmtId="0" fontId="22" fillId="0" borderId="0" xfId="77" applyFont="1" applyAlignment="1">
      <alignment vertical="center" wrapText="1"/>
    </xf>
    <xf numFmtId="0" fontId="34" fillId="0" borderId="11" xfId="77" applyFont="1" applyBorder="1" applyAlignment="1">
      <alignment vertical="center" wrapText="1"/>
    </xf>
    <xf numFmtId="179" fontId="34" fillId="39" borderId="11" xfId="77" applyNumberFormat="1" applyFont="1" applyFill="1" applyBorder="1" applyAlignment="1">
      <alignment horizontal="center" vertical="center" wrapText="1"/>
    </xf>
    <xf numFmtId="186" fontId="34" fillId="39" borderId="11" xfId="74" applyNumberFormat="1" applyFont="1" applyFill="1" applyBorder="1" applyAlignment="1">
      <alignment horizontal="center" vertical="center" wrapText="1"/>
    </xf>
    <xf numFmtId="179" fontId="34" fillId="0" borderId="11" xfId="77" applyNumberFormat="1" applyFont="1" applyBorder="1" applyAlignment="1">
      <alignment horizontal="center" vertical="center" wrapText="1"/>
    </xf>
    <xf numFmtId="0" fontId="4" fillId="0" borderId="0" xfId="77" applyAlignment="1">
      <alignment horizontal="center" vertical="center"/>
    </xf>
    <xf numFmtId="0" fontId="64" fillId="0" borderId="0" xfId="77" applyFont="1" applyProtection="1">
      <alignment vertical="center"/>
      <protection locked="0"/>
    </xf>
    <xf numFmtId="0" fontId="64" fillId="0" borderId="0" xfId="77" applyFont="1" applyAlignment="1" applyProtection="1">
      <alignment horizontal="center" vertical="center"/>
      <protection locked="0"/>
    </xf>
    <xf numFmtId="0" fontId="64" fillId="0" borderId="0" xfId="77" applyFont="1">
      <alignment vertical="center"/>
    </xf>
    <xf numFmtId="180" fontId="34" fillId="39" borderId="11" xfId="77" applyNumberFormat="1" applyFont="1" applyFill="1" applyBorder="1" applyAlignment="1">
      <alignment horizontal="center" vertical="center" wrapText="1"/>
    </xf>
    <xf numFmtId="186" fontId="34" fillId="39" borderId="11" xfId="77" applyNumberFormat="1" applyFont="1" applyFill="1" applyBorder="1" applyAlignment="1">
      <alignment horizontal="center" vertical="center" wrapText="1"/>
    </xf>
    <xf numFmtId="180" fontId="34" fillId="0" borderId="11" xfId="77" applyNumberFormat="1" applyFont="1" applyBorder="1" applyAlignment="1">
      <alignment horizontal="center" vertical="center" wrapText="1"/>
    </xf>
    <xf numFmtId="186" fontId="34" fillId="0" borderId="11" xfId="77" applyNumberFormat="1" applyFont="1" applyBorder="1" applyAlignment="1">
      <alignment horizontal="center" vertical="center" wrapText="1"/>
    </xf>
    <xf numFmtId="0" fontId="34" fillId="0" borderId="36" xfId="77" applyFont="1" applyBorder="1" applyAlignment="1">
      <alignment vertical="center" wrapText="1"/>
    </xf>
    <xf numFmtId="179" fontId="34" fillId="0" borderId="37" xfId="77" applyNumberFormat="1" applyFont="1" applyBorder="1" applyAlignment="1">
      <alignment horizontal="center" vertical="center" wrapText="1"/>
    </xf>
    <xf numFmtId="0" fontId="72" fillId="40" borderId="0" xfId="77" applyFont="1" applyFill="1" applyAlignment="1" applyProtection="1">
      <alignment horizontal="right" vertical="center"/>
      <protection locked="0"/>
    </xf>
    <xf numFmtId="179" fontId="72" fillId="40" borderId="0" xfId="70" applyNumberFormat="1" applyFont="1" applyFill="1" applyAlignment="1" applyProtection="1">
      <alignment horizontal="right" vertical="center"/>
      <protection locked="0"/>
    </xf>
    <xf numFmtId="0" fontId="72" fillId="0" borderId="0" xfId="77" applyFont="1">
      <alignment vertical="center"/>
    </xf>
    <xf numFmtId="179" fontId="91" fillId="40" borderId="0" xfId="77" applyNumberFormat="1" applyFont="1" applyFill="1" applyAlignment="1" applyProtection="1">
      <alignment horizontal="right" vertical="center"/>
      <protection locked="0"/>
    </xf>
    <xf numFmtId="0" fontId="71" fillId="0" borderId="0" xfId="75" applyFont="1" applyAlignment="1" applyProtection="1">
      <alignment horizontal="right" vertical="center" wrapText="1"/>
      <protection locked="0"/>
    </xf>
    <xf numFmtId="0" fontId="34" fillId="41" borderId="5" xfId="77" applyFont="1" applyFill="1" applyBorder="1" applyAlignment="1">
      <alignment horizontal="center" vertical="center" wrapText="1"/>
    </xf>
    <xf numFmtId="0" fontId="86" fillId="42" borderId="50" xfId="77" applyFont="1" applyFill="1" applyBorder="1" applyAlignment="1">
      <alignment vertical="center" wrapText="1"/>
    </xf>
    <xf numFmtId="0" fontId="86" fillId="43" borderId="50" xfId="77" applyFont="1" applyFill="1" applyBorder="1" applyAlignment="1">
      <alignment vertical="center" wrapText="1"/>
    </xf>
    <xf numFmtId="187" fontId="93" fillId="0" borderId="11" xfId="77" applyNumberFormat="1" applyFont="1" applyBorder="1" applyAlignment="1">
      <alignment horizontal="center" vertical="center" wrapText="1"/>
    </xf>
    <xf numFmtId="179" fontId="94" fillId="40" borderId="0" xfId="77" applyNumberFormat="1" applyFont="1" applyFill="1" applyAlignment="1" applyProtection="1">
      <alignment horizontal="right" vertical="center"/>
      <protection locked="0"/>
    </xf>
    <xf numFmtId="0" fontId="34" fillId="43" borderId="11" xfId="77" applyFont="1" applyFill="1" applyBorder="1" applyAlignment="1">
      <alignment vertical="center" wrapText="1"/>
    </xf>
    <xf numFmtId="0" fontId="86" fillId="0" borderId="0" xfId="77" applyFont="1" applyAlignment="1">
      <alignment vertical="center" wrapText="1"/>
    </xf>
    <xf numFmtId="179" fontId="90" fillId="39" borderId="0" xfId="70" applyNumberFormat="1" applyFont="1" applyFill="1" applyAlignment="1" applyProtection="1">
      <alignment horizontal="right" vertical="center"/>
      <protection locked="0"/>
    </xf>
    <xf numFmtId="180" fontId="85" fillId="39" borderId="11" xfId="75" applyNumberFormat="1" applyFont="1" applyFill="1" applyBorder="1" applyAlignment="1">
      <alignment horizontal="center" vertical="center" wrapText="1"/>
    </xf>
    <xf numFmtId="179" fontId="85" fillId="39" borderId="11" xfId="75" applyNumberFormat="1" applyFont="1" applyFill="1" applyBorder="1" applyAlignment="1">
      <alignment horizontal="center" vertical="center" wrapText="1"/>
    </xf>
    <xf numFmtId="181" fontId="85" fillId="39" borderId="11" xfId="75" applyNumberFormat="1" applyFont="1" applyFill="1" applyBorder="1" applyAlignment="1">
      <alignment horizontal="center" vertical="center" wrapText="1"/>
    </xf>
    <xf numFmtId="180" fontId="85" fillId="39" borderId="11" xfId="77" applyNumberFormat="1" applyFont="1" applyFill="1" applyBorder="1" applyAlignment="1">
      <alignment horizontal="center" vertical="center" wrapText="1"/>
    </xf>
    <xf numFmtId="179" fontId="85" fillId="39" borderId="11" xfId="77" applyNumberFormat="1" applyFont="1" applyFill="1" applyBorder="1" applyAlignment="1">
      <alignment horizontal="center" vertical="center" wrapText="1"/>
    </xf>
    <xf numFmtId="0" fontId="95" fillId="0" borderId="0" xfId="77" applyFont="1" applyAlignment="1">
      <alignment vertical="center" wrapText="1"/>
    </xf>
    <xf numFmtId="0" fontId="46" fillId="0" borderId="0" xfId="77" applyFont="1" applyAlignment="1">
      <alignment horizontal="right" vertical="center"/>
    </xf>
    <xf numFmtId="0" fontId="64" fillId="40" borderId="0" xfId="94" applyFont="1" applyFill="1" applyAlignment="1" applyProtection="1">
      <alignment horizontal="right" vertical="center"/>
      <protection locked="0"/>
    </xf>
    <xf numFmtId="0" fontId="34" fillId="0" borderId="11" xfId="71" applyFont="1" applyBorder="1" applyAlignment="1">
      <alignment vertical="center" wrapText="1"/>
    </xf>
    <xf numFmtId="0" fontId="2" fillId="0" borderId="0" xfId="75" applyFont="1" applyAlignment="1">
      <alignment horizontal="center" vertical="center"/>
    </xf>
    <xf numFmtId="0" fontId="41" fillId="43" borderId="11" xfId="77" applyFont="1" applyFill="1" applyBorder="1" applyAlignment="1">
      <alignment vertical="center" wrapText="1"/>
    </xf>
    <xf numFmtId="187" fontId="97" fillId="39" borderId="11" xfId="77" applyNumberFormat="1" applyFont="1" applyFill="1" applyBorder="1" applyAlignment="1">
      <alignment horizontal="center" vertical="center" wrapText="1"/>
    </xf>
    <xf numFmtId="187" fontId="85" fillId="39" borderId="11" xfId="77" applyNumberFormat="1" applyFont="1" applyFill="1" applyBorder="1" applyAlignment="1">
      <alignment horizontal="center" vertical="center" wrapText="1"/>
    </xf>
    <xf numFmtId="0" fontId="64" fillId="39" borderId="0" xfId="94" applyFont="1" applyFill="1" applyAlignment="1" applyProtection="1">
      <alignment horizontal="right" vertical="center"/>
      <protection locked="0"/>
    </xf>
    <xf numFmtId="0" fontId="87" fillId="0" borderId="7" xfId="77" applyFont="1" applyBorder="1" applyAlignment="1">
      <alignment horizontal="center" vertical="center" wrapText="1"/>
    </xf>
    <xf numFmtId="0" fontId="87" fillId="0" borderId="4" xfId="77" applyFont="1" applyBorder="1" applyAlignment="1">
      <alignment horizontal="center" vertical="center" wrapText="1"/>
    </xf>
    <xf numFmtId="0" fontId="87" fillId="0" borderId="5" xfId="77" applyFont="1" applyBorder="1" applyAlignment="1">
      <alignment horizontal="center" vertical="center" wrapText="1"/>
    </xf>
    <xf numFmtId="0" fontId="84" fillId="0" borderId="0" xfId="77" applyFont="1" applyAlignment="1">
      <alignment horizontal="center" vertical="center" wrapText="1"/>
    </xf>
    <xf numFmtId="0" fontId="84" fillId="0" borderId="0" xfId="77" applyFont="1" applyAlignment="1">
      <alignment horizontal="center" vertical="center"/>
    </xf>
    <xf numFmtId="0" fontId="34" fillId="0" borderId="11" xfId="77" applyFont="1" applyBorder="1" applyAlignment="1">
      <alignment horizontal="center" vertical="center" wrapText="1"/>
    </xf>
    <xf numFmtId="0" fontId="63" fillId="0" borderId="11" xfId="77" applyFont="1" applyBorder="1" applyAlignment="1">
      <alignment horizontal="center" vertical="center" wrapText="1"/>
    </xf>
    <xf numFmtId="0" fontId="34" fillId="0" borderId="38" xfId="77" applyFont="1" applyBorder="1" applyAlignment="1">
      <alignment horizontal="center" vertical="center" wrapText="1"/>
    </xf>
    <xf numFmtId="0" fontId="34" fillId="0" borderId="36" xfId="77" applyFont="1" applyBorder="1" applyAlignment="1">
      <alignment horizontal="center" vertical="center" wrapText="1"/>
    </xf>
    <xf numFmtId="0" fontId="34" fillId="0" borderId="39" xfId="77" applyFont="1" applyBorder="1" applyAlignment="1">
      <alignment horizontal="center" vertical="center" wrapText="1"/>
    </xf>
    <xf numFmtId="0" fontId="34" fillId="0" borderId="9" xfId="77" applyFont="1" applyBorder="1" applyAlignment="1">
      <alignment horizontal="left" vertical="center" wrapText="1"/>
    </xf>
    <xf numFmtId="0" fontId="34" fillId="0" borderId="4" xfId="77" applyFont="1" applyBorder="1" applyAlignment="1">
      <alignment horizontal="left" vertical="center" wrapText="1"/>
    </xf>
    <xf numFmtId="0" fontId="64" fillId="0" borderId="0" xfId="94" applyFont="1" applyAlignment="1" applyProtection="1">
      <alignment horizontal="left" vertical="center" wrapText="1"/>
      <protection locked="0"/>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50" fillId="0" borderId="0" xfId="48" applyFont="1" applyAlignment="1">
      <alignment horizontal="center" vertical="center" shrinkToFit="1"/>
    </xf>
    <xf numFmtId="0" fontId="67" fillId="0" borderId="0" xfId="48" applyFont="1">
      <alignment vertical="center"/>
    </xf>
    <xf numFmtId="0" fontId="48" fillId="0" borderId="0" xfId="52" applyFont="1" applyAlignment="1">
      <alignment horizontal="left" vertical="top" wrapText="1"/>
    </xf>
    <xf numFmtId="0" fontId="56" fillId="0" borderId="0" xfId="52" applyFont="1" applyAlignment="1">
      <alignment horizontal="center" wrapText="1"/>
    </xf>
    <xf numFmtId="0" fontId="56" fillId="0" borderId="12" xfId="52" applyFont="1" applyBorder="1" applyAlignment="1">
      <alignment horizontal="center" wrapText="1"/>
    </xf>
    <xf numFmtId="0" fontId="44" fillId="0" borderId="0" xfId="52" applyFont="1" applyAlignment="1">
      <alignment horizontal="left" vertical="center"/>
    </xf>
    <xf numFmtId="0" fontId="52" fillId="35" borderId="7" xfId="52" applyFont="1" applyFill="1" applyBorder="1" applyAlignment="1">
      <alignment horizontal="center" vertical="center" shrinkToFit="1"/>
    </xf>
    <xf numFmtId="0" fontId="52" fillId="35" borderId="24" xfId="52" applyFont="1" applyFill="1" applyBorder="1" applyAlignment="1">
      <alignment horizontal="center" vertical="center" shrinkToFit="1"/>
    </xf>
    <xf numFmtId="0" fontId="52" fillId="35" borderId="8" xfId="52" applyFont="1" applyFill="1" applyBorder="1" applyAlignment="1">
      <alignment horizontal="center" vertical="center" shrinkToFit="1"/>
    </xf>
    <xf numFmtId="0" fontId="52" fillId="35" borderId="1" xfId="52" applyFont="1" applyFill="1" applyBorder="1" applyAlignment="1">
      <alignment horizontal="center" vertical="center" shrinkToFit="1"/>
    </xf>
    <xf numFmtId="0" fontId="52" fillId="35" borderId="0" xfId="52" applyFont="1" applyFill="1" applyAlignment="1">
      <alignment horizontal="center" vertical="center" shrinkToFit="1"/>
    </xf>
    <xf numFmtId="0" fontId="52" fillId="35" borderId="2" xfId="52" applyFont="1" applyFill="1" applyBorder="1" applyAlignment="1">
      <alignment horizontal="center" vertical="center" shrinkToFit="1"/>
    </xf>
    <xf numFmtId="0" fontId="52" fillId="35" borderId="3" xfId="52" applyFont="1" applyFill="1" applyBorder="1" applyAlignment="1">
      <alignment horizontal="center" vertical="center" shrinkToFit="1"/>
    </xf>
    <xf numFmtId="0" fontId="52" fillId="35" borderId="12" xfId="52" applyFont="1" applyFill="1" applyBorder="1" applyAlignment="1">
      <alignment horizontal="center" vertical="center" shrinkToFit="1"/>
    </xf>
    <xf numFmtId="0" fontId="52" fillId="35" borderId="6" xfId="52" applyFont="1" applyFill="1" applyBorder="1" applyAlignment="1">
      <alignment horizontal="center" vertical="center" shrinkToFit="1"/>
    </xf>
    <xf numFmtId="0" fontId="52" fillId="34" borderId="7" xfId="52" applyFont="1" applyFill="1" applyBorder="1" applyAlignment="1" applyProtection="1">
      <alignment horizontal="center" vertical="center" shrinkToFit="1"/>
      <protection locked="0"/>
    </xf>
    <xf numFmtId="0" fontId="52" fillId="34" borderId="24" xfId="52" applyFont="1" applyFill="1" applyBorder="1" applyAlignment="1" applyProtection="1">
      <alignment horizontal="center" vertical="center" shrinkToFit="1"/>
      <protection locked="0"/>
    </xf>
    <xf numFmtId="0" fontId="52" fillId="34" borderId="1" xfId="52" applyFont="1" applyFill="1" applyBorder="1" applyAlignment="1" applyProtection="1">
      <alignment horizontal="center" vertical="center" shrinkToFit="1"/>
      <protection locked="0"/>
    </xf>
    <xf numFmtId="0" fontId="52" fillId="34" borderId="0" xfId="52" applyFont="1" applyFill="1" applyAlignment="1" applyProtection="1">
      <alignment horizontal="center" vertical="center" shrinkToFit="1"/>
      <protection locked="0"/>
    </xf>
    <xf numFmtId="0" fontId="52" fillId="34" borderId="3" xfId="52" applyFont="1" applyFill="1" applyBorder="1" applyAlignment="1" applyProtection="1">
      <alignment horizontal="center" vertical="center" shrinkToFit="1"/>
      <protection locked="0"/>
    </xf>
    <xf numFmtId="0" fontId="52" fillId="34" borderId="12" xfId="52" applyFont="1" applyFill="1" applyBorder="1" applyAlignment="1" applyProtection="1">
      <alignment horizontal="center" vertical="center" shrinkToFit="1"/>
      <protection locked="0"/>
    </xf>
    <xf numFmtId="0" fontId="52" fillId="33" borderId="24" xfId="52" applyFont="1" applyFill="1" applyBorder="1" applyAlignment="1">
      <alignment horizontal="center" vertical="center" wrapText="1"/>
    </xf>
    <xf numFmtId="0" fontId="52" fillId="33" borderId="0" xfId="52" applyFont="1" applyFill="1" applyAlignment="1">
      <alignment horizontal="center" vertical="center" wrapText="1"/>
    </xf>
    <xf numFmtId="0" fontId="52" fillId="33" borderId="12" xfId="52" applyFont="1" applyFill="1" applyBorder="1" applyAlignment="1">
      <alignment horizontal="center" vertical="center" wrapText="1"/>
    </xf>
    <xf numFmtId="0" fontId="52" fillId="34" borderId="24" xfId="52" applyFont="1" applyFill="1" applyBorder="1" applyAlignment="1" applyProtection="1">
      <alignment horizontal="center" vertical="center" wrapText="1"/>
      <protection locked="0"/>
    </xf>
    <xf numFmtId="0" fontId="52" fillId="34" borderId="0" xfId="52" applyFont="1" applyFill="1" applyAlignment="1" applyProtection="1">
      <alignment horizontal="center" vertical="center" wrapText="1"/>
      <protection locked="0"/>
    </xf>
    <xf numFmtId="0" fontId="52" fillId="34" borderId="12" xfId="52" applyFont="1" applyFill="1" applyBorder="1" applyAlignment="1" applyProtection="1">
      <alignment horizontal="center" vertical="center" wrapText="1"/>
      <protection locked="0"/>
    </xf>
    <xf numFmtId="0" fontId="52" fillId="33" borderId="24" xfId="52" applyFont="1" applyFill="1" applyBorder="1" applyAlignment="1">
      <alignment horizontal="center" vertical="center"/>
    </xf>
    <xf numFmtId="0" fontId="52" fillId="33" borderId="0" xfId="52" applyFont="1" applyFill="1" applyAlignment="1">
      <alignment horizontal="center" vertical="center"/>
    </xf>
    <xf numFmtId="0" fontId="52" fillId="33" borderId="12" xfId="52" applyFont="1" applyFill="1" applyBorder="1" applyAlignment="1">
      <alignment horizontal="center" vertical="center"/>
    </xf>
    <xf numFmtId="0" fontId="52" fillId="34" borderId="24" xfId="52" applyFont="1" applyFill="1" applyBorder="1" applyAlignment="1" applyProtection="1">
      <alignment horizontal="center" vertical="center"/>
      <protection locked="0"/>
    </xf>
    <xf numFmtId="0" fontId="52" fillId="34" borderId="0" xfId="52" applyFont="1" applyFill="1" applyAlignment="1" applyProtection="1">
      <alignment horizontal="center" vertical="center"/>
      <protection locked="0"/>
    </xf>
    <xf numFmtId="0" fontId="52" fillId="34" borderId="12" xfId="52" applyFont="1" applyFill="1" applyBorder="1" applyAlignment="1" applyProtection="1">
      <alignment horizontal="center" vertical="center"/>
      <protection locked="0"/>
    </xf>
    <xf numFmtId="0" fontId="52" fillId="33" borderId="8" xfId="52" applyFont="1" applyFill="1" applyBorder="1" applyAlignment="1">
      <alignment horizontal="center" vertical="center"/>
    </xf>
    <xf numFmtId="0" fontId="52" fillId="33" borderId="2" xfId="52" applyFont="1" applyFill="1" applyBorder="1" applyAlignment="1">
      <alignment horizontal="center" vertical="center"/>
    </xf>
    <xf numFmtId="0" fontId="52" fillId="33" borderId="6" xfId="52" applyFont="1" applyFill="1" applyBorder="1" applyAlignment="1">
      <alignment horizontal="center" vertical="center"/>
    </xf>
    <xf numFmtId="0" fontId="48" fillId="35" borderId="9" xfId="52" applyFont="1" applyFill="1" applyBorder="1" applyAlignment="1">
      <alignment horizontal="center" vertical="center"/>
    </xf>
    <xf numFmtId="0" fontId="48" fillId="35" borderId="4" xfId="52" applyFont="1" applyFill="1" applyBorder="1" applyAlignment="1">
      <alignment horizontal="center" vertical="center"/>
    </xf>
    <xf numFmtId="0" fontId="48" fillId="35" borderId="5" xfId="52" applyFont="1" applyFill="1" applyBorder="1" applyAlignment="1">
      <alignment horizontal="center" vertical="center"/>
    </xf>
    <xf numFmtId="0" fontId="48" fillId="35" borderId="7" xfId="52" applyFont="1" applyFill="1" applyBorder="1" applyAlignment="1">
      <alignment horizontal="center" vertical="center"/>
    </xf>
    <xf numFmtId="0" fontId="48" fillId="35" borderId="24"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9" xfId="52" applyFont="1" applyFill="1" applyBorder="1" applyAlignment="1">
      <alignment horizontal="center" vertical="center"/>
    </xf>
    <xf numFmtId="0" fontId="48" fillId="34" borderId="4" xfId="52" applyFont="1" applyFill="1" applyBorder="1" applyAlignment="1">
      <alignment horizontal="center" vertical="center"/>
    </xf>
    <xf numFmtId="0" fontId="48" fillId="34" borderId="5" xfId="52" applyFont="1" applyFill="1" applyBorder="1" applyAlignment="1">
      <alignment horizontal="center" vertical="center"/>
    </xf>
    <xf numFmtId="0" fontId="48" fillId="34" borderId="7" xfId="52" applyFont="1" applyFill="1" applyBorder="1" applyAlignment="1">
      <alignment horizontal="center" vertical="center"/>
    </xf>
    <xf numFmtId="0" fontId="48" fillId="34" borderId="24" xfId="52" applyFont="1" applyFill="1" applyBorder="1" applyAlignment="1">
      <alignment horizontal="center" vertical="center"/>
    </xf>
    <xf numFmtId="0" fontId="48" fillId="34" borderId="8" xfId="52" applyFont="1" applyFill="1" applyBorder="1" applyAlignment="1">
      <alignment horizontal="center" vertical="center"/>
    </xf>
    <xf numFmtId="0" fontId="48" fillId="34" borderId="3" xfId="52" applyFont="1" applyFill="1" applyBorder="1" applyAlignment="1">
      <alignment horizontal="center" vertical="center"/>
    </xf>
    <xf numFmtId="0" fontId="48" fillId="34" borderId="12" xfId="52" applyFont="1" applyFill="1" applyBorder="1" applyAlignment="1">
      <alignment horizontal="center" vertical="center"/>
    </xf>
    <xf numFmtId="0" fontId="48" fillId="34" borderId="6" xfId="52" applyFont="1" applyFill="1" applyBorder="1" applyAlignment="1">
      <alignment horizontal="center" vertical="center"/>
    </xf>
    <xf numFmtId="0" fontId="48" fillId="34" borderId="7" xfId="52" applyFont="1" applyFill="1" applyBorder="1" applyAlignment="1" applyProtection="1">
      <alignment horizontal="center" vertical="center" shrinkToFit="1"/>
      <protection locked="0"/>
    </xf>
    <xf numFmtId="0" fontId="48" fillId="34" borderId="24" xfId="52" applyFont="1" applyFill="1" applyBorder="1" applyAlignment="1" applyProtection="1">
      <alignment horizontal="center" vertical="center" shrinkToFit="1"/>
      <protection locked="0"/>
    </xf>
    <xf numFmtId="0" fontId="48" fillId="34" borderId="8" xfId="52" applyFont="1" applyFill="1" applyBorder="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4" borderId="6" xfId="52" applyFont="1" applyFill="1" applyBorder="1" applyAlignment="1" applyProtection="1">
      <alignment horizontal="center" vertical="center" shrinkToFit="1"/>
      <protection locked="0"/>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3" borderId="7" xfId="52" applyFont="1" applyFill="1" applyBorder="1" applyAlignment="1">
      <alignment horizontal="center" vertical="center" textRotation="255"/>
    </xf>
    <xf numFmtId="0" fontId="48" fillId="33" borderId="24" xfId="52" applyFont="1" applyFill="1" applyBorder="1" applyAlignment="1">
      <alignment horizontal="center" vertical="center" textRotation="255"/>
    </xf>
    <xf numFmtId="0" fontId="48" fillId="33" borderId="1" xfId="52" applyFont="1" applyFill="1" applyBorder="1" applyAlignment="1">
      <alignment horizontal="center" vertical="center" textRotation="255"/>
    </xf>
    <xf numFmtId="0" fontId="48" fillId="33" borderId="0" xfId="52" applyFont="1" applyFill="1" applyAlignment="1">
      <alignment horizontal="center" vertical="center" textRotation="255"/>
    </xf>
    <xf numFmtId="49" fontId="48" fillId="34" borderId="24" xfId="52" applyNumberFormat="1" applyFont="1" applyFill="1" applyBorder="1" applyAlignment="1" applyProtection="1">
      <alignment horizontal="center" vertical="center"/>
      <protection locked="0"/>
    </xf>
    <xf numFmtId="49" fontId="48" fillId="34" borderId="0" xfId="52" applyNumberFormat="1" applyFont="1" applyFill="1" applyAlignment="1" applyProtection="1">
      <alignment horizontal="center" vertical="center"/>
      <protection locked="0"/>
    </xf>
    <xf numFmtId="0" fontId="48" fillId="33" borderId="24" xfId="52" applyFont="1" applyFill="1" applyBorder="1" applyAlignment="1">
      <alignment horizontal="center" vertical="center"/>
    </xf>
    <xf numFmtId="0" fontId="48" fillId="33" borderId="0" xfId="52" applyFont="1" applyFill="1" applyAlignment="1">
      <alignment horizontal="center" vertical="center"/>
    </xf>
    <xf numFmtId="0" fontId="48" fillId="35" borderId="7" xfId="52" applyFont="1" applyFill="1" applyBorder="1" applyAlignment="1">
      <alignment horizontal="center" vertical="center" wrapText="1"/>
    </xf>
    <xf numFmtId="0" fontId="48" fillId="35" borderId="24" xfId="52" applyFont="1" applyFill="1" applyBorder="1" applyAlignment="1">
      <alignment horizontal="center" vertical="center" wrapText="1"/>
    </xf>
    <xf numFmtId="0" fontId="48" fillId="35" borderId="8"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2" xfId="52" applyFont="1" applyFill="1" applyBorder="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8" fillId="35" borderId="6" xfId="52" applyFont="1" applyFill="1" applyBorder="1" applyAlignment="1">
      <alignment horizontal="center" vertical="center" wrapText="1"/>
    </xf>
    <xf numFmtId="0" fontId="48" fillId="34" borderId="7"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1" xfId="52" applyFont="1" applyFill="1" applyBorder="1" applyAlignment="1" applyProtection="1">
      <alignment horizontal="left" vertical="center"/>
      <protection locked="0"/>
    </xf>
    <xf numFmtId="0" fontId="48" fillId="34" borderId="0" xfId="52" applyFont="1" applyFill="1" applyAlignment="1" applyProtection="1">
      <alignment horizontal="left" vertical="center"/>
      <protection locked="0"/>
    </xf>
    <xf numFmtId="0" fontId="48" fillId="34" borderId="2" xfId="52" applyFont="1" applyFill="1" applyBorder="1" applyAlignment="1" applyProtection="1">
      <alignment horizontal="left" vertical="center"/>
      <protection locked="0"/>
    </xf>
    <xf numFmtId="0" fontId="48" fillId="34" borderId="3" xfId="52" applyFont="1" applyFill="1" applyBorder="1" applyAlignment="1" applyProtection="1">
      <alignment horizontal="left" vertical="center"/>
      <protection locked="0"/>
    </xf>
    <xf numFmtId="0" fontId="48" fillId="34" borderId="12" xfId="52" applyFont="1" applyFill="1" applyBorder="1" applyAlignment="1" applyProtection="1">
      <alignment horizontal="left" vertical="center"/>
      <protection locked="0"/>
    </xf>
    <xf numFmtId="0" fontId="48" fillId="34" borderId="6" xfId="52" applyFont="1" applyFill="1" applyBorder="1" applyAlignment="1" applyProtection="1">
      <alignment horizontal="left" vertical="center"/>
      <protection locked="0"/>
    </xf>
    <xf numFmtId="0" fontId="53" fillId="0" borderId="1" xfId="52" applyFont="1" applyBorder="1" applyAlignment="1" applyProtection="1">
      <alignment horizontal="center" vertical="center"/>
      <protection locked="0"/>
    </xf>
    <xf numFmtId="0" fontId="53" fillId="0" borderId="0" xfId="52" applyFont="1" applyAlignment="1" applyProtection="1">
      <alignment horizontal="center" vertical="center"/>
      <protection locked="0"/>
    </xf>
    <xf numFmtId="0" fontId="53" fillId="0" borderId="2" xfId="52" applyFont="1" applyBorder="1" applyAlignment="1" applyProtection="1">
      <alignment horizontal="center" vertical="center"/>
      <protection locked="0"/>
    </xf>
    <xf numFmtId="0" fontId="53" fillId="0" borderId="3" xfId="52" applyFont="1" applyBorder="1" applyAlignment="1" applyProtection="1">
      <alignment horizontal="center" vertical="center"/>
      <protection locked="0"/>
    </xf>
    <xf numFmtId="0" fontId="53" fillId="0" borderId="12" xfId="52" applyFont="1" applyBorder="1" applyAlignment="1" applyProtection="1">
      <alignment horizontal="center" vertical="center"/>
      <protection locked="0"/>
    </xf>
    <xf numFmtId="0" fontId="53" fillId="0" borderId="6" xfId="52" applyFont="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2" fillId="35" borderId="7" xfId="52" applyFont="1" applyFill="1" applyBorder="1" applyAlignment="1">
      <alignment horizontal="center" vertical="center"/>
    </xf>
    <xf numFmtId="0" fontId="42" fillId="35" borderId="24" xfId="52" applyFont="1" applyFill="1" applyBorder="1" applyAlignment="1">
      <alignment horizontal="center" vertical="center"/>
    </xf>
    <xf numFmtId="0" fontId="42" fillId="35" borderId="8" xfId="52" applyFont="1" applyFill="1" applyBorder="1" applyAlignment="1">
      <alignment horizontal="center" vertical="center"/>
    </xf>
    <xf numFmtId="0" fontId="42" fillId="35" borderId="3" xfId="52" applyFont="1" applyFill="1" applyBorder="1" applyAlignment="1">
      <alignment horizontal="center" vertical="center"/>
    </xf>
    <xf numFmtId="0" fontId="42" fillId="35" borderId="12" xfId="52" applyFont="1" applyFill="1" applyBorder="1" applyAlignment="1">
      <alignment horizontal="center" vertical="center"/>
    </xf>
    <xf numFmtId="0" fontId="42" fillId="35" borderId="6" xfId="52" applyFont="1" applyFill="1" applyBorder="1" applyAlignment="1">
      <alignment horizontal="center" vertical="center"/>
    </xf>
    <xf numFmtId="0" fontId="48" fillId="34" borderId="7" xfId="52" applyFont="1" applyFill="1" applyBorder="1" applyAlignment="1" applyProtection="1">
      <alignment horizontal="left" vertical="center"/>
      <protection locked="0"/>
    </xf>
    <xf numFmtId="0" fontId="48" fillId="34" borderId="24" xfId="52" applyFont="1" applyFill="1" applyBorder="1" applyAlignment="1" applyProtection="1">
      <alignment horizontal="left" vertical="center"/>
      <protection locked="0"/>
    </xf>
    <xf numFmtId="0" fontId="48" fillId="34" borderId="8" xfId="52" applyFont="1" applyFill="1" applyBorder="1" applyAlignment="1" applyProtection="1">
      <alignment horizontal="left" vertical="center"/>
      <protection locked="0"/>
    </xf>
    <xf numFmtId="0" fontId="53" fillId="35" borderId="7" xfId="52" applyFont="1" applyFill="1" applyBorder="1" applyAlignment="1">
      <alignment horizontal="center" vertical="center"/>
    </xf>
    <xf numFmtId="0" fontId="53" fillId="35" borderId="24" xfId="52" applyFont="1" applyFill="1" applyBorder="1" applyAlignment="1">
      <alignment horizontal="center" vertical="center"/>
    </xf>
    <xf numFmtId="0" fontId="53" fillId="35" borderId="8" xfId="52" applyFont="1" applyFill="1" applyBorder="1" applyAlignment="1">
      <alignment horizontal="center" vertical="center"/>
    </xf>
    <xf numFmtId="0" fontId="53" fillId="35" borderId="3" xfId="52" applyFont="1" applyFill="1" applyBorder="1" applyAlignment="1">
      <alignment horizontal="center" vertical="center"/>
    </xf>
    <xf numFmtId="0" fontId="53" fillId="35" borderId="12" xfId="52" applyFont="1" applyFill="1" applyBorder="1" applyAlignment="1">
      <alignment horizontal="center" vertical="center"/>
    </xf>
    <xf numFmtId="0" fontId="53" fillId="35" borderId="6" xfId="52" applyFont="1" applyFill="1" applyBorder="1" applyAlignment="1">
      <alignment horizontal="center" vertical="center"/>
    </xf>
    <xf numFmtId="38" fontId="48" fillId="33" borderId="41" xfId="52" applyNumberFormat="1" applyFont="1" applyFill="1" applyBorder="1" applyAlignment="1">
      <alignment horizontal="right" vertical="center"/>
    </xf>
    <xf numFmtId="38" fontId="48" fillId="33" borderId="14" xfId="52" applyNumberFormat="1" applyFont="1" applyFill="1" applyBorder="1" applyAlignment="1">
      <alignment horizontal="right" vertical="center"/>
    </xf>
    <xf numFmtId="38" fontId="48" fillId="33" borderId="42" xfId="52" applyNumberFormat="1" applyFont="1" applyFill="1" applyBorder="1" applyAlignment="1">
      <alignment horizontal="right" vertical="center"/>
    </xf>
    <xf numFmtId="0" fontId="48" fillId="35" borderId="13" xfId="52" applyFont="1" applyFill="1" applyBorder="1" applyAlignment="1">
      <alignment horizontal="center" vertical="center" shrinkToFit="1"/>
    </xf>
    <xf numFmtId="0" fontId="48" fillId="35" borderId="14" xfId="52" applyFont="1" applyFill="1" applyBorder="1" applyAlignment="1">
      <alignment horizontal="center" vertical="center" shrinkToFit="1"/>
    </xf>
    <xf numFmtId="0" fontId="48" fillId="35" borderId="25" xfId="52" applyFont="1" applyFill="1" applyBorder="1" applyAlignment="1">
      <alignment horizontal="center" vertical="center" shrinkToFit="1"/>
    </xf>
    <xf numFmtId="0" fontId="77" fillId="33" borderId="11" xfId="49" applyFont="1" applyFill="1" applyBorder="1" applyAlignment="1">
      <alignment horizontal="center" vertical="center"/>
    </xf>
    <xf numFmtId="0" fontId="75" fillId="35" borderId="11" xfId="49" applyFont="1" applyFill="1" applyBorder="1" applyAlignment="1">
      <alignment horizontal="center" vertical="center" wrapText="1"/>
    </xf>
    <xf numFmtId="0" fontId="75" fillId="41" borderId="11" xfId="49" applyFont="1" applyFill="1" applyBorder="1" applyAlignment="1">
      <alignment horizontal="center" vertical="center"/>
    </xf>
    <xf numFmtId="0" fontId="21" fillId="35" borderId="11" xfId="52" applyFont="1" applyFill="1" applyBorder="1" applyAlignment="1">
      <alignment horizontal="center" vertical="center" shrinkToFit="1"/>
    </xf>
    <xf numFmtId="0" fontId="52" fillId="34" borderId="7" xfId="52" applyFont="1" applyFill="1" applyBorder="1" applyAlignment="1" applyProtection="1">
      <alignment horizontal="center" vertical="center"/>
      <protection locked="0"/>
    </xf>
    <xf numFmtId="0" fontId="52" fillId="34" borderId="46" xfId="52" applyFont="1" applyFill="1" applyBorder="1" applyAlignment="1" applyProtection="1">
      <alignment horizontal="center" vertical="center"/>
      <protection locked="0"/>
    </xf>
    <xf numFmtId="0" fontId="52" fillId="34" borderId="1" xfId="52" applyFont="1" applyFill="1" applyBorder="1" applyAlignment="1" applyProtection="1">
      <alignment horizontal="center" vertical="center"/>
      <protection locked="0"/>
    </xf>
    <xf numFmtId="0" fontId="52" fillId="34" borderId="47" xfId="52" applyFont="1" applyFill="1" applyBorder="1" applyAlignment="1" applyProtection="1">
      <alignment horizontal="center" vertical="center"/>
      <protection locked="0"/>
    </xf>
    <xf numFmtId="0" fontId="52" fillId="34" borderId="3" xfId="52" applyFont="1" applyFill="1" applyBorder="1" applyAlignment="1" applyProtection="1">
      <alignment horizontal="center" vertical="center"/>
      <protection locked="0"/>
    </xf>
    <xf numFmtId="0" fontId="52" fillId="34" borderId="48" xfId="52" applyFont="1" applyFill="1" applyBorder="1" applyAlignment="1" applyProtection="1">
      <alignment horizontal="center" vertical="center"/>
      <protection locked="0"/>
    </xf>
    <xf numFmtId="0" fontId="52" fillId="34" borderId="43" xfId="52" applyFont="1" applyFill="1" applyBorder="1" applyAlignment="1" applyProtection="1">
      <alignment horizontal="center" vertical="center"/>
      <protection locked="0"/>
    </xf>
    <xf numFmtId="0" fontId="52" fillId="34" borderId="44" xfId="52" applyFont="1" applyFill="1" applyBorder="1" applyAlignment="1" applyProtection="1">
      <alignment horizontal="center" vertical="center"/>
      <protection locked="0"/>
    </xf>
    <xf numFmtId="0" fontId="52" fillId="34" borderId="45" xfId="52" applyFont="1" applyFill="1" applyBorder="1" applyAlignment="1" applyProtection="1">
      <alignment horizontal="center" vertical="center"/>
      <protection locked="0"/>
    </xf>
    <xf numFmtId="0" fontId="48" fillId="34" borderId="43" xfId="52" applyFont="1" applyFill="1" applyBorder="1" applyAlignment="1" applyProtection="1">
      <alignment horizontal="center" vertical="center" wrapText="1"/>
      <protection locked="0"/>
    </xf>
    <xf numFmtId="0" fontId="48" fillId="34" borderId="46" xfId="52" applyFont="1" applyFill="1" applyBorder="1" applyAlignment="1" applyProtection="1">
      <alignment horizontal="center" vertical="center" wrapText="1"/>
      <protection locked="0"/>
    </xf>
    <xf numFmtId="0" fontId="48" fillId="34" borderId="44" xfId="52" applyFont="1" applyFill="1" applyBorder="1" applyAlignment="1" applyProtection="1">
      <alignment horizontal="center" vertical="center" wrapText="1"/>
      <protection locked="0"/>
    </xf>
    <xf numFmtId="0" fontId="48" fillId="34" borderId="47" xfId="52" applyFont="1" applyFill="1" applyBorder="1" applyAlignment="1" applyProtection="1">
      <alignment horizontal="center" vertical="center" wrapText="1"/>
      <protection locked="0"/>
    </xf>
    <xf numFmtId="0" fontId="48" fillId="34" borderId="45" xfId="52" applyFont="1" applyFill="1" applyBorder="1" applyAlignment="1" applyProtection="1">
      <alignment horizontal="center" vertical="center" wrapText="1"/>
      <protection locked="0"/>
    </xf>
    <xf numFmtId="0" fontId="48" fillId="34" borderId="48" xfId="52" applyFont="1" applyFill="1" applyBorder="1" applyAlignment="1" applyProtection="1">
      <alignment horizontal="center" vertical="center" wrapText="1"/>
      <protection locked="0"/>
    </xf>
    <xf numFmtId="0" fontId="48" fillId="34" borderId="8" xfId="52" applyFont="1" applyFill="1" applyBorder="1" applyAlignment="1" applyProtection="1">
      <alignment horizontal="center" vertical="center" wrapText="1"/>
      <protection locked="0"/>
    </xf>
    <xf numFmtId="0" fontId="48" fillId="34" borderId="2" xfId="52" applyFont="1" applyFill="1" applyBorder="1" applyAlignment="1" applyProtection="1">
      <alignment horizontal="center" vertical="center" wrapText="1"/>
      <protection locked="0"/>
    </xf>
    <xf numFmtId="0" fontId="48" fillId="34" borderId="6" xfId="52" applyFont="1" applyFill="1" applyBorder="1" applyAlignment="1" applyProtection="1">
      <alignment horizontal="center" vertical="center" wrapText="1"/>
      <protection locked="0"/>
    </xf>
    <xf numFmtId="0" fontId="52" fillId="35" borderId="7" xfId="52" applyFont="1" applyFill="1" applyBorder="1" applyAlignment="1">
      <alignment horizontal="center" vertical="center" wrapText="1"/>
    </xf>
    <xf numFmtId="0" fontId="52" fillId="35" borderId="24" xfId="52" applyFont="1" applyFill="1" applyBorder="1" applyAlignment="1">
      <alignment horizontal="center" vertical="center" wrapText="1"/>
    </xf>
    <xf numFmtId="0" fontId="52" fillId="35" borderId="8" xfId="52" applyFont="1" applyFill="1" applyBorder="1" applyAlignment="1">
      <alignment horizontal="center" vertical="center" wrapText="1"/>
    </xf>
    <xf numFmtId="0" fontId="52" fillId="35" borderId="1" xfId="52" applyFont="1" applyFill="1" applyBorder="1" applyAlignment="1">
      <alignment horizontal="center" vertical="center" wrapText="1"/>
    </xf>
    <xf numFmtId="0" fontId="52" fillId="35" borderId="0" xfId="52" applyFont="1" applyFill="1" applyAlignment="1">
      <alignment horizontal="center" vertical="center" wrapText="1"/>
    </xf>
    <xf numFmtId="0" fontId="52" fillId="35" borderId="2" xfId="52" applyFont="1" applyFill="1" applyBorder="1" applyAlignment="1">
      <alignment horizontal="center" vertical="center" wrapText="1"/>
    </xf>
    <xf numFmtId="0" fontId="52" fillId="35" borderId="3" xfId="52" applyFont="1" applyFill="1" applyBorder="1" applyAlignment="1">
      <alignment horizontal="center" vertical="center" wrapText="1"/>
    </xf>
    <xf numFmtId="0" fontId="52" fillId="35" borderId="12" xfId="52" applyFont="1" applyFill="1" applyBorder="1" applyAlignment="1">
      <alignment horizontal="center" vertical="center" wrapText="1"/>
    </xf>
    <xf numFmtId="0" fontId="52" fillId="35" borderId="6" xfId="52" applyFont="1" applyFill="1" applyBorder="1" applyAlignment="1">
      <alignment horizontal="center" vertical="center" wrapText="1"/>
    </xf>
    <xf numFmtId="0" fontId="48" fillId="34" borderId="7" xfId="52" applyFont="1" applyFill="1" applyBorder="1" applyAlignment="1" applyProtection="1">
      <alignment horizontal="center" vertical="center" wrapText="1"/>
      <protection locked="0"/>
    </xf>
    <xf numFmtId="0" fontId="48" fillId="34" borderId="24" xfId="52" applyFont="1" applyFill="1" applyBorder="1" applyAlignment="1" applyProtection="1">
      <alignment horizontal="center" vertical="center" wrapText="1"/>
      <protection locked="0"/>
    </xf>
    <xf numFmtId="0" fontId="48" fillId="34" borderId="1"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3" xfId="52" applyFont="1" applyFill="1" applyBorder="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5" borderId="9" xfId="52" applyFont="1" applyFill="1" applyBorder="1" applyAlignment="1">
      <alignment horizontal="center" vertical="center" wrapText="1"/>
    </xf>
    <xf numFmtId="0" fontId="48" fillId="35" borderId="4" xfId="52" applyFont="1" applyFill="1" applyBorder="1" applyAlignment="1">
      <alignment horizontal="center" vertical="center" wrapText="1"/>
    </xf>
    <xf numFmtId="0" fontId="48" fillId="35" borderId="5" xfId="52" applyFont="1" applyFill="1" applyBorder="1" applyAlignment="1">
      <alignment horizontal="center" vertical="center" wrapText="1"/>
    </xf>
    <xf numFmtId="0" fontId="48" fillId="34" borderId="9" xfId="52" applyFont="1" applyFill="1" applyBorder="1" applyAlignment="1" applyProtection="1">
      <alignment horizontal="center" vertical="center" wrapText="1"/>
      <protection locked="0"/>
    </xf>
    <xf numFmtId="0" fontId="48" fillId="34" borderId="4" xfId="52" applyFont="1" applyFill="1" applyBorder="1" applyAlignment="1" applyProtection="1">
      <alignment horizontal="center" vertical="center" wrapText="1"/>
      <protection locked="0"/>
    </xf>
    <xf numFmtId="0" fontId="48" fillId="34" borderId="5" xfId="52" applyFont="1" applyFill="1" applyBorder="1" applyAlignment="1" applyProtection="1">
      <alignment horizontal="center" vertical="center" wrapText="1"/>
      <protection locked="0"/>
    </xf>
    <xf numFmtId="0" fontId="52" fillId="34" borderId="8" xfId="52" applyFont="1" applyFill="1" applyBorder="1" applyAlignment="1" applyProtection="1">
      <alignment horizontal="center" vertical="center"/>
      <protection locked="0"/>
    </xf>
    <xf numFmtId="0" fontId="52" fillId="34" borderId="2" xfId="52" applyFont="1" applyFill="1" applyBorder="1" applyAlignment="1" applyProtection="1">
      <alignment horizontal="center" vertical="center"/>
      <protection locked="0"/>
    </xf>
    <xf numFmtId="0" fontId="52" fillId="34" borderId="6" xfId="52" applyFont="1" applyFill="1" applyBorder="1" applyAlignment="1" applyProtection="1">
      <alignment horizontal="center" vertical="center"/>
      <protection locked="0"/>
    </xf>
    <xf numFmtId="0" fontId="21" fillId="33" borderId="0" xfId="52" applyFont="1" applyFill="1" applyAlignment="1">
      <alignment horizontal="center" vertical="center" wrapText="1"/>
    </xf>
    <xf numFmtId="0" fontId="42" fillId="33" borderId="24" xfId="52" applyFont="1" applyFill="1" applyBorder="1" applyAlignment="1">
      <alignment horizontal="left" vertical="top" wrapText="1"/>
    </xf>
    <xf numFmtId="0" fontId="48" fillId="33" borderId="0" xfId="52" applyFont="1" applyFill="1" applyAlignment="1">
      <alignment horizontal="left" vertical="center" wrapText="1"/>
    </xf>
    <xf numFmtId="0" fontId="48" fillId="33" borderId="7" xfId="52" applyFont="1" applyFill="1" applyBorder="1" applyAlignment="1">
      <alignment horizontal="left" vertical="top" wrapText="1"/>
    </xf>
    <xf numFmtId="0" fontId="48" fillId="33" borderId="24" xfId="52" applyFont="1" applyFill="1" applyBorder="1" applyAlignment="1">
      <alignment horizontal="left" vertical="top" wrapText="1"/>
    </xf>
    <xf numFmtId="0" fontId="48" fillId="33" borderId="8" xfId="52" applyFont="1" applyFill="1" applyBorder="1" applyAlignment="1">
      <alignment horizontal="left" vertical="top" wrapText="1"/>
    </xf>
    <xf numFmtId="0" fontId="48" fillId="33" borderId="1" xfId="52" applyFont="1" applyFill="1" applyBorder="1" applyAlignment="1">
      <alignment horizontal="left" vertical="top" wrapText="1"/>
    </xf>
    <xf numFmtId="0" fontId="48" fillId="33" borderId="0" xfId="52" applyFont="1" applyFill="1" applyAlignment="1">
      <alignment horizontal="left" vertical="top" wrapText="1"/>
    </xf>
    <xf numFmtId="0" fontId="48" fillId="33" borderId="2" xfId="52" applyFont="1" applyFill="1" applyBorder="1" applyAlignment="1">
      <alignment horizontal="left" vertical="top" wrapText="1"/>
    </xf>
    <xf numFmtId="0" fontId="48" fillId="33" borderId="3" xfId="52" applyFont="1" applyFill="1" applyBorder="1" applyAlignment="1">
      <alignment horizontal="left" vertical="top" wrapText="1"/>
    </xf>
    <xf numFmtId="0" fontId="48" fillId="33" borderId="12" xfId="52" applyFont="1" applyFill="1" applyBorder="1" applyAlignment="1">
      <alignment horizontal="left" vertical="top" wrapText="1"/>
    </xf>
    <xf numFmtId="0" fontId="48" fillId="33" borderId="6" xfId="52" applyFont="1" applyFill="1" applyBorder="1" applyAlignment="1">
      <alignment horizontal="left" vertical="top" wrapText="1"/>
    </xf>
    <xf numFmtId="0" fontId="76" fillId="33" borderId="11" xfId="52" applyFont="1" applyFill="1" applyBorder="1" applyAlignment="1">
      <alignment horizontal="center" vertical="center" shrinkToFit="1"/>
    </xf>
    <xf numFmtId="0" fontId="48" fillId="39" borderId="0" xfId="52" applyFont="1" applyFill="1" applyAlignment="1">
      <alignment horizontal="center" vertical="center"/>
    </xf>
    <xf numFmtId="0" fontId="48" fillId="39" borderId="12" xfId="52" applyFont="1" applyFill="1" applyBorder="1" applyAlignment="1">
      <alignment horizontal="center" vertical="center"/>
    </xf>
    <xf numFmtId="0" fontId="48" fillId="33" borderId="12" xfId="52" applyFont="1" applyFill="1" applyBorder="1" applyAlignment="1">
      <alignment horizontal="left" vertical="center" wrapText="1"/>
    </xf>
    <xf numFmtId="0" fontId="48" fillId="33" borderId="24" xfId="52" applyFont="1" applyFill="1" applyBorder="1" applyAlignment="1">
      <alignment horizontal="left" vertical="center"/>
    </xf>
    <xf numFmtId="0" fontId="48" fillId="33" borderId="0" xfId="52" applyFont="1" applyFill="1" applyAlignment="1">
      <alignment horizontal="left" vertical="center"/>
    </xf>
    <xf numFmtId="0" fontId="48" fillId="33" borderId="49" xfId="52" applyFont="1" applyFill="1" applyBorder="1" applyAlignment="1">
      <alignment horizontal="left" vertical="center"/>
    </xf>
    <xf numFmtId="0" fontId="54" fillId="33" borderId="0" xfId="52" quotePrefix="1" applyFont="1" applyFill="1" applyAlignment="1">
      <alignment horizontal="center" vertical="center"/>
    </xf>
    <xf numFmtId="49" fontId="54" fillId="33" borderId="0" xfId="52" quotePrefix="1" applyNumberFormat="1" applyFont="1" applyFill="1" applyAlignment="1">
      <alignment horizontal="center" vertical="center"/>
    </xf>
    <xf numFmtId="49" fontId="54" fillId="33" borderId="0" xfId="52" quotePrefix="1" applyNumberFormat="1" applyFont="1" applyFill="1" applyAlignment="1">
      <alignment horizontal="right" vertical="center"/>
    </xf>
    <xf numFmtId="0" fontId="54" fillId="33" borderId="0" xfId="54" applyFont="1" applyFill="1" applyAlignment="1">
      <alignment horizontal="left" vertical="top"/>
    </xf>
    <xf numFmtId="0" fontId="52" fillId="33" borderId="0" xfId="52" applyFont="1" applyFill="1" applyAlignment="1">
      <alignment horizontal="left" shrinkToFit="1"/>
    </xf>
    <xf numFmtId="0" fontId="49" fillId="33" borderId="12" xfId="52" applyFont="1" applyFill="1" applyBorder="1" applyAlignment="1">
      <alignment horizontal="center" vertical="center"/>
    </xf>
    <xf numFmtId="0" fontId="21" fillId="41" borderId="11" xfId="52" applyFont="1" applyFill="1" applyBorder="1" applyAlignment="1">
      <alignment horizontal="left" vertical="center" shrinkToFit="1"/>
    </xf>
    <xf numFmtId="0" fontId="66" fillId="0" borderId="0" xfId="71" applyFont="1" applyAlignment="1" applyProtection="1">
      <alignment horizontal="left" vertical="center"/>
      <protection locked="0"/>
    </xf>
    <xf numFmtId="0" fontId="58" fillId="0" borderId="0" xfId="71" applyFont="1" applyAlignment="1" applyProtection="1">
      <alignment horizontal="left" vertical="center" wrapText="1"/>
      <protection locked="0"/>
    </xf>
    <xf numFmtId="0" fontId="62" fillId="0" borderId="0" xfId="71" applyFont="1" applyAlignment="1" applyProtection="1">
      <alignment horizontal="center" vertical="center"/>
      <protection locked="0"/>
    </xf>
    <xf numFmtId="0" fontId="58" fillId="0" borderId="0" xfId="71" applyFont="1" applyAlignment="1" applyProtection="1">
      <alignment horizontal="center" vertical="center"/>
      <protection locked="0"/>
    </xf>
    <xf numFmtId="0" fontId="58" fillId="0" borderId="2" xfId="71" applyFont="1" applyBorder="1" applyAlignment="1" applyProtection="1">
      <alignment horizontal="left" vertical="center" wrapText="1"/>
      <protection locked="0"/>
    </xf>
    <xf numFmtId="0" fontId="82" fillId="0" borderId="0" xfId="71" applyFont="1" applyAlignment="1" applyProtection="1">
      <alignment horizontal="center" vertical="center"/>
      <protection locked="0"/>
    </xf>
    <xf numFmtId="0" fontId="87" fillId="0" borderId="9" xfId="77" applyFont="1" applyBorder="1" applyAlignment="1">
      <alignment horizontal="center" vertical="center" wrapText="1"/>
    </xf>
    <xf numFmtId="0" fontId="4" fillId="0" borderId="24" xfId="77" applyBorder="1" applyAlignment="1">
      <alignment horizontal="left" vertical="center" wrapText="1"/>
    </xf>
    <xf numFmtId="0" fontId="4" fillId="0" borderId="24" xfId="77" applyBorder="1" applyAlignment="1">
      <alignment horizontal="left" vertical="center"/>
    </xf>
    <xf numFmtId="0" fontId="41" fillId="0" borderId="12" xfId="77" applyFont="1" applyBorder="1" applyAlignment="1">
      <alignment horizontal="left" vertical="center" wrapText="1"/>
    </xf>
    <xf numFmtId="0" fontId="41" fillId="0" borderId="12" xfId="77" applyFont="1" applyBorder="1" applyAlignment="1">
      <alignment horizontal="left" vertical="center"/>
    </xf>
    <xf numFmtId="0" fontId="34" fillId="0" borderId="9" xfId="77" applyFont="1" applyBorder="1" applyAlignment="1">
      <alignment horizontal="center" vertical="center" wrapText="1"/>
    </xf>
    <xf numFmtId="0" fontId="34" fillId="0" borderId="4" xfId="77" applyFont="1" applyBorder="1" applyAlignment="1">
      <alignment horizontal="center" vertical="center" wrapText="1"/>
    </xf>
    <xf numFmtId="0" fontId="34" fillId="41" borderId="10" xfId="77" applyFont="1" applyFill="1" applyBorder="1" applyAlignment="1">
      <alignment horizontal="center" vertical="center" wrapText="1"/>
    </xf>
    <xf numFmtId="0" fontId="34" fillId="41" borderId="40" xfId="77" applyFont="1" applyFill="1" applyBorder="1" applyAlignment="1">
      <alignment horizontal="center" vertical="center" wrapText="1"/>
    </xf>
    <xf numFmtId="0" fontId="0" fillId="0" borderId="1" xfId="77" applyFont="1" applyBorder="1" applyAlignment="1">
      <alignment horizontal="left" vertical="center" wrapText="1"/>
    </xf>
    <xf numFmtId="182" fontId="34" fillId="0" borderId="38" xfId="74" applyNumberFormat="1" applyFont="1" applyBorder="1" applyAlignment="1">
      <alignment horizontal="center" vertical="center" wrapText="1"/>
    </xf>
    <xf numFmtId="182" fontId="34" fillId="0" borderId="36" xfId="74" applyNumberFormat="1" applyFont="1" applyBorder="1" applyAlignment="1">
      <alignment horizontal="center" vertical="center" wrapText="1"/>
    </xf>
  </cellXfs>
  <cellStyles count="9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4 2" xfId="81" xr:uid="{AFFFB78A-1BAD-42C9-B12A-A6A47D7578E4}"/>
    <cellStyle name="桁区切り 5" xfId="67" xr:uid="{26EC84EE-47B8-4233-9DC2-4CC5B212C87D}"/>
    <cellStyle name="桁区切り 5 2" xfId="91" xr:uid="{4344199C-D999-4771-8212-9E98DEE05DC1}"/>
    <cellStyle name="桁区切り 6" xfId="53" xr:uid="{BF22C893-E31D-441E-9A64-2C018E6D3029}"/>
    <cellStyle name="桁区切り 7" xfId="69" xr:uid="{BBB8770A-6783-48A2-AF25-F156A6F99E36}"/>
    <cellStyle name="桁区切り 7 2" xfId="93" xr:uid="{8548CB97-E0A0-46EB-AFA8-0FBF3C27705A}"/>
    <cellStyle name="桁区切り 8" xfId="72" xr:uid="{0E3CC748-5DBC-4525-98D1-5B1A0D6B0CE5}"/>
    <cellStyle name="桁区切り 8 2" xfId="95" xr:uid="{B1A0C81D-7800-4BAC-B4DA-7F0FDD68BEF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0 2" xfId="86" xr:uid="{52FC7A8C-20A2-45BF-9BE4-90E495D539B9}"/>
    <cellStyle name="標準 11" xfId="63" xr:uid="{9B601C58-85E3-4454-8654-D24BB2FD36CE}"/>
    <cellStyle name="標準 11 2" xfId="87" xr:uid="{55C71E77-EBFA-48AB-9187-E94B13E1FA64}"/>
    <cellStyle name="標準 12" xfId="66" xr:uid="{38805D8A-BFD2-45FA-82BE-7B2EDE6BE6FF}"/>
    <cellStyle name="標準 12 2" xfId="90" xr:uid="{FCE19BE8-E4ED-48DA-8079-377B1FDF0AF6}"/>
    <cellStyle name="標準 13" xfId="68" xr:uid="{1409C473-0305-43BB-83A7-EA5AE49044E4}"/>
    <cellStyle name="標準 13 2" xfId="92" xr:uid="{C3EC6EAF-8A5E-4811-B654-ADB612DD4239}"/>
    <cellStyle name="標準 14" xfId="71" xr:uid="{58426D68-38F5-4374-B60E-F77002238811}"/>
    <cellStyle name="標準 14 2" xfId="73" xr:uid="{7BABEBB7-081E-4A5F-904C-84BF7357BA49}"/>
    <cellStyle name="標準 14 2 2" xfId="97" xr:uid="{7E94AA17-6855-447E-A8F1-8EF806BCB1E3}"/>
    <cellStyle name="標準 14 3" xfId="75" xr:uid="{DF8CE15C-1BF5-4672-A288-B53C0B9C5CEB}"/>
    <cellStyle name="標準 14 3 2" xfId="77" xr:uid="{DBB99124-E7B4-4D21-B499-3E158AD2D1B8}"/>
    <cellStyle name="標準 14 3 3" xfId="96" xr:uid="{270F4EA1-EF66-4F02-85DD-C51418E2ACBC}"/>
    <cellStyle name="標準 14 4" xfId="76" xr:uid="{0142170B-7572-4D6B-B44A-2BA06D29AACC}"/>
    <cellStyle name="標準 14 5" xfId="94" xr:uid="{3CE9A666-ABDC-4848-966F-553BD50F9524}"/>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 3" xfId="79" xr:uid="{34AA7692-3BC1-4B11-905B-1397527C7B0E}"/>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3 2" xfId="85" xr:uid="{B6A31FEA-1B19-44F3-894E-A4D7141BD723}"/>
    <cellStyle name="標準 2 4" xfId="65" xr:uid="{3D0DE8B6-2E69-466B-B9A5-18AB22BE0E39}"/>
    <cellStyle name="標準 2 4 2" xfId="89" xr:uid="{F48DE12F-F29D-49AE-80DE-3DE5E02FC326}"/>
    <cellStyle name="標準 2 5" xfId="78" xr:uid="{9AF1ED75-F160-40CF-9AFF-8A6F4D5016A0}"/>
    <cellStyle name="標準 3" xfId="44" xr:uid="{688EC529-7D23-40FF-88E6-83B164BE8918}"/>
    <cellStyle name="標準 4" xfId="46" xr:uid="{83513287-A120-41F2-8A09-E56F12D5E9F9}"/>
    <cellStyle name="標準 5" xfId="55" xr:uid="{0DE01FB5-51F4-4D14-85B5-6993EE0BDCA9}"/>
    <cellStyle name="標準 5 2" xfId="80" xr:uid="{1826C690-D323-445E-A198-3BCE8DCCC839}"/>
    <cellStyle name="標準 6" xfId="57" xr:uid="{62FD77E9-1762-4209-8D87-55F3227D2E07}"/>
    <cellStyle name="標準 7" xfId="58" xr:uid="{76717828-E033-46D3-A01F-C02C470F20DB}"/>
    <cellStyle name="標準 7 2" xfId="82" xr:uid="{CF53BD2B-8A01-4071-9CA5-63BCBEF7859B}"/>
    <cellStyle name="標準 8" xfId="59" xr:uid="{5BA54FC9-DB59-4ACD-9004-CEFFA82D6F3C}"/>
    <cellStyle name="標準 8 2" xfId="64" xr:uid="{749B5BDE-ACE5-4528-89E8-F2CA188B66BB}"/>
    <cellStyle name="標準 8 2 2" xfId="88" xr:uid="{964661E3-C406-4343-B908-4070C3A4DDA1}"/>
    <cellStyle name="標準 8 3" xfId="83" xr:uid="{7BD23370-FB18-4FE0-8C6B-E38773B288B9}"/>
    <cellStyle name="標準 9" xfId="60" xr:uid="{8E7B87B0-7D66-4021-AE0D-89B7A646A052}"/>
    <cellStyle name="標準 9 2" xfId="84" xr:uid="{0293079E-EEA4-4F6B-A9C3-3EFCD7AE0D33}"/>
    <cellStyle name="良い" xfId="41" builtinId="26" customBuiltin="1"/>
  </cellStyles>
  <dxfs count="238">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99"/>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twoCellAnchor>
    <xdr:from>
      <xdr:col>1</xdr:col>
      <xdr:colOff>621196</xdr:colOff>
      <xdr:row>8</xdr:row>
      <xdr:rowOff>99391</xdr:rowOff>
    </xdr:from>
    <xdr:to>
      <xdr:col>8</xdr:col>
      <xdr:colOff>815856</xdr:colOff>
      <xdr:row>17</xdr:row>
      <xdr:rowOff>149724</xdr:rowOff>
    </xdr:to>
    <xdr:sp macro="" textlink="">
      <xdr:nvSpPr>
        <xdr:cNvPr id="3" name="正方形/長方形 2">
          <a:extLst>
            <a:ext uri="{FF2B5EF4-FFF2-40B4-BE49-F238E27FC236}">
              <a16:creationId xmlns:a16="http://schemas.microsoft.com/office/drawing/2014/main" id="{89D47EE3-AE24-48C9-9964-258CFB585B77}"/>
            </a:ext>
          </a:extLst>
        </xdr:cNvPr>
        <xdr:cNvSpPr/>
      </xdr:nvSpPr>
      <xdr:spPr bwMode="auto">
        <a:xfrm>
          <a:off x="853109" y="1615108"/>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入力不要</a:t>
          </a:r>
          <a:endParaRPr kumimoji="1" lang="en-US" altLang="ja-JP" sz="2800" kern="1200"/>
        </a:p>
        <a:p>
          <a:pPr algn="ctr"/>
          <a:r>
            <a:rPr kumimoji="1" lang="ja-JP" altLang="en-US" sz="2800" kern="1200"/>
            <a:t>原則使用しません。</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8</xdr:row>
      <xdr:rowOff>0</xdr:rowOff>
    </xdr:from>
    <xdr:to>
      <xdr:col>8</xdr:col>
      <xdr:colOff>2476500</xdr:colOff>
      <xdr:row>20</xdr:row>
      <xdr:rowOff>46192</xdr:rowOff>
    </xdr:to>
    <xdr:sp macro="" textlink="">
      <xdr:nvSpPr>
        <xdr:cNvPr id="4" name="正方形/長方形 3">
          <a:extLst>
            <a:ext uri="{FF2B5EF4-FFF2-40B4-BE49-F238E27FC236}">
              <a16:creationId xmlns:a16="http://schemas.microsoft.com/office/drawing/2014/main" id="{A5AE8461-F3A2-4348-B80E-4E54D60CF9AC}"/>
            </a:ext>
          </a:extLst>
        </xdr:cNvPr>
        <xdr:cNvSpPr/>
      </xdr:nvSpPr>
      <xdr:spPr bwMode="auto">
        <a:xfrm>
          <a:off x="0" y="6727031"/>
          <a:ext cx="14585156"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t" upright="1"/>
        <a:lstStyle/>
        <a:p>
          <a:pPr algn="l"/>
          <a:r>
            <a:rPr kumimoji="1" lang="ja-JP" altLang="en-US" sz="1400" b="1" kern="1200">
              <a:latin typeface="BIZ UDPゴシック" panose="020B0400000000000000" pitchFamily="50" charset="-128"/>
              <a:ea typeface="BIZ UDPゴシック" panose="020B0400000000000000" pitchFamily="50" charset="-128"/>
            </a:rPr>
            <a:t>　●令和７年３月</a:t>
          </a:r>
          <a:r>
            <a:rPr kumimoji="1" lang="en-US" altLang="ja-JP" sz="1400" b="1" kern="1200">
              <a:latin typeface="BIZ UDPゴシック" panose="020B0400000000000000" pitchFamily="50" charset="-128"/>
              <a:ea typeface="BIZ UDPゴシック" panose="020B0400000000000000" pitchFamily="50" charset="-128"/>
            </a:rPr>
            <a:t>31</a:t>
          </a:r>
          <a:r>
            <a:rPr kumimoji="1" lang="ja-JP" altLang="en-US" sz="1400" b="1" kern="1200">
              <a:latin typeface="BIZ UDPゴシック" panose="020B0400000000000000" pitchFamily="50" charset="-128"/>
              <a:ea typeface="BIZ UDPゴシック" panose="020B0400000000000000" pitchFamily="50" charset="-128"/>
            </a:rPr>
            <a:t>日時点の賃金水準と比較して、</a:t>
          </a:r>
          <a:r>
            <a:rPr kumimoji="1" lang="en-US" altLang="ja-JP" sz="1400" b="1" kern="1200">
              <a:latin typeface="BIZ UDPゴシック" panose="020B0400000000000000" pitchFamily="50" charset="-128"/>
              <a:ea typeface="BIZ UDPゴシック" panose="020B0400000000000000" pitchFamily="50" charset="-128"/>
            </a:rPr>
            <a:t>2.0</a:t>
          </a:r>
          <a:r>
            <a:rPr kumimoji="1" lang="ja-JP" altLang="en-US" sz="1400" b="1" kern="1200">
              <a:latin typeface="BIZ UDPゴシック" panose="020B0400000000000000" pitchFamily="50" charset="-128"/>
              <a:ea typeface="BIZ UDPゴシック" panose="020B0400000000000000" pitchFamily="50" charset="-128"/>
            </a:rPr>
            <a:t>％を上回って実施している場合について</a:t>
          </a:r>
          <a:endParaRPr kumimoji="1" lang="en-US" altLang="ja-JP" sz="1400" b="1" kern="1200">
            <a:latin typeface="BIZ UDPゴシック" panose="020B0400000000000000" pitchFamily="50" charset="-128"/>
            <a:ea typeface="BIZ UDPゴシック" panose="020B0400000000000000" pitchFamily="50" charset="-128"/>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月の補助算定期間前である</a:t>
          </a:r>
          <a:r>
            <a:rPr kumimoji="1" lang="ja-JP" altLang="ja-JP" sz="1400" b="1" kern="1200">
              <a:latin typeface="BIZ UDPゴシック" panose="020B0400000000000000" pitchFamily="50" charset="-128"/>
              <a:ea typeface="BIZ UDPゴシック" panose="020B0400000000000000" pitchFamily="50" charset="-128"/>
              <a:cs typeface="+mn-cs"/>
            </a:rPr>
            <a:t>令和</a:t>
          </a:r>
          <a:r>
            <a:rPr kumimoji="1" lang="en-US" altLang="ja-JP" sz="1400" b="1" kern="1200">
              <a:latin typeface="BIZ UDPゴシック" panose="020B0400000000000000" pitchFamily="50" charset="-128"/>
              <a:ea typeface="BIZ UDPゴシック" panose="020B0400000000000000" pitchFamily="50" charset="-128"/>
              <a:cs typeface="+mn-cs"/>
            </a:rPr>
            <a:t>7</a:t>
          </a:r>
          <a:r>
            <a:rPr kumimoji="1" lang="ja-JP" altLang="ja-JP" sz="1400" b="1" kern="1200">
              <a:latin typeface="BIZ UDPゴシック" panose="020B0400000000000000" pitchFamily="50" charset="-128"/>
              <a:ea typeface="BIZ UDPゴシック" panose="020B0400000000000000" pitchFamily="50" charset="-128"/>
              <a:cs typeface="+mn-cs"/>
            </a:rPr>
            <a:t>年</a:t>
          </a:r>
          <a:r>
            <a:rPr kumimoji="1" lang="en-US" altLang="ja-JP" sz="1400" b="1" kern="1200">
              <a:latin typeface="BIZ UDPゴシック" panose="020B0400000000000000" pitchFamily="50" charset="-128"/>
              <a:ea typeface="BIZ UDPゴシック" panose="020B0400000000000000" pitchFamily="50" charset="-128"/>
              <a:cs typeface="+mn-cs"/>
            </a:rPr>
            <a:t>3</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31</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en-US" altLang="ja-JP" sz="1400" b="1" kern="1200">
              <a:latin typeface="BIZ UDPゴシック" panose="020B0400000000000000" pitchFamily="50" charset="-128"/>
              <a:ea typeface="BIZ UDPゴシック" panose="020B0400000000000000" pitchFamily="50" charset="-128"/>
              <a:cs typeface="+mn-cs"/>
            </a:rPr>
            <a:t>11</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30</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ja-JP" altLang="en-US" sz="1400" b="1" kern="1200">
              <a:latin typeface="BIZ UDPゴシック" panose="020B0400000000000000" pitchFamily="50" charset="-128"/>
              <a:ea typeface="BIZ UDPゴシック" panose="020B0400000000000000" pitchFamily="50" charset="-128"/>
              <a:cs typeface="+mn-cs"/>
            </a:rPr>
            <a:t>の間に既に賃上げしていた場合、令和７年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月～令和８年５月の当該賃上げの</a:t>
          </a:r>
          <a:r>
            <a:rPr kumimoji="1" lang="en-US" altLang="ja-JP" sz="1400" b="1" kern="1200">
              <a:latin typeface="BIZ UDPゴシック" panose="020B0400000000000000" pitchFamily="50" charset="-128"/>
              <a:ea typeface="BIZ UDPゴシック" panose="020B0400000000000000" pitchFamily="50" charset="-128"/>
              <a:cs typeface="+mn-cs"/>
            </a:rPr>
            <a:t>2.0</a:t>
          </a:r>
          <a:r>
            <a:rPr kumimoji="1" lang="ja-JP" altLang="en-US" sz="1400" b="1" kern="1200">
              <a:latin typeface="BIZ UDPゴシック" panose="020B0400000000000000" pitchFamily="50" charset="-128"/>
              <a:ea typeface="BIZ UDPゴシック" panose="020B0400000000000000" pitchFamily="50" charset="-128"/>
              <a:cs typeface="+mn-cs"/>
            </a:rPr>
            <a:t>％を上回る部分は、</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特例的に補助対象とできます。）</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・例：</a:t>
          </a:r>
          <a:r>
            <a:rPr kumimoji="1" lang="ja-JP" altLang="ja-JP" sz="1400" b="1" kern="1200">
              <a:latin typeface="BIZ UDPゴシック" panose="020B0400000000000000" pitchFamily="50" charset="-128"/>
              <a:ea typeface="BIZ UDPゴシック" panose="020B0400000000000000" pitchFamily="50" charset="-128"/>
              <a:cs typeface="+mn-cs"/>
            </a:rPr>
            <a:t>令和７年３月</a:t>
          </a:r>
          <a:r>
            <a:rPr kumimoji="1" lang="ja-JP" altLang="en-US" sz="1400" b="1" kern="1200">
              <a:latin typeface="BIZ UDPゴシック" panose="020B0400000000000000" pitchFamily="50" charset="-128"/>
              <a:ea typeface="BIZ UDPゴシック" panose="020B0400000000000000" pitchFamily="50" charset="-128"/>
              <a:cs typeface="+mn-cs"/>
            </a:rPr>
            <a:t>３１</a:t>
          </a:r>
          <a:r>
            <a:rPr kumimoji="1" lang="ja-JP" altLang="ja-JP" sz="1400" b="1" kern="1200">
              <a:latin typeface="BIZ UDPゴシック" panose="020B0400000000000000" pitchFamily="50" charset="-128"/>
              <a:ea typeface="BIZ UDPゴシック" panose="020B0400000000000000" pitchFamily="50" charset="-128"/>
              <a:cs typeface="+mn-cs"/>
            </a:rPr>
            <a:t>日時点の賃金水準</a:t>
          </a: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10</a:t>
          </a:r>
          <a:r>
            <a:rPr kumimoji="1" lang="ja-JP" altLang="en-US" sz="1400" b="1" kern="1200">
              <a:latin typeface="BIZ UDPゴシック" panose="020B0400000000000000" pitchFamily="50" charset="-128"/>
              <a:ea typeface="BIZ UDPゴシック" panose="020B0400000000000000" pitchFamily="50" charset="-128"/>
              <a:cs typeface="+mn-cs"/>
            </a:rPr>
            <a:t>万円</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名月額平均　　</a:t>
          </a:r>
          <a:r>
            <a:rPr kumimoji="1" lang="en-US" altLang="ja-JP" sz="1400" b="1" kern="1200">
              <a:latin typeface="BIZ UDPゴシック" panose="020B0400000000000000" pitchFamily="50" charset="-128"/>
              <a:ea typeface="BIZ UDPゴシック" panose="020B0400000000000000" pitchFamily="50" charset="-128"/>
              <a:cs typeface="+mn-cs"/>
            </a:rPr>
            <a:t>※</a:t>
          </a:r>
          <a:r>
            <a:rPr kumimoji="1" lang="ja-JP" altLang="en-US" sz="1400" b="1" kern="1200">
              <a:latin typeface="BIZ UDPゴシック" panose="020B0400000000000000" pitchFamily="50" charset="-128"/>
              <a:ea typeface="BIZ UDPゴシック" panose="020B0400000000000000" pitchFamily="50" charset="-128"/>
              <a:cs typeface="+mn-cs"/>
            </a:rPr>
            <a:t>対象職員の</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5</a:t>
          </a:r>
          <a:r>
            <a:rPr kumimoji="1" lang="ja-JP" altLang="en-US" sz="1400" b="1" kern="1200">
              <a:latin typeface="BIZ UDPゴシック" panose="020B0400000000000000" pitchFamily="50" charset="-128"/>
              <a:ea typeface="BIZ UDPゴシック" panose="020B0400000000000000" pitchFamily="50" charset="-128"/>
              <a:cs typeface="+mn-cs"/>
            </a:rPr>
            <a:t>月の賃金総額の</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ヶ月の平均額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ja-JP" altLang="ja-JP" sz="1400" b="1">
              <a:effectLst/>
              <a:latin typeface="BIZ UDPゴシック" panose="020B0400000000000000" pitchFamily="50" charset="-128"/>
              <a:ea typeface="BIZ UDPゴシック" panose="020B0400000000000000" pitchFamily="50" charset="-128"/>
              <a:cs typeface="+mn-cs"/>
            </a:rPr>
            <a:t>令和７年</a:t>
          </a:r>
          <a:r>
            <a:rPr kumimoji="1" lang="ja-JP" altLang="en-US" sz="1400" b="1">
              <a:effectLst/>
              <a:latin typeface="BIZ UDPゴシック" panose="020B0400000000000000" pitchFamily="50" charset="-128"/>
              <a:ea typeface="BIZ UDPゴシック" panose="020B0400000000000000" pitchFamily="50" charset="-128"/>
              <a:cs typeface="+mn-cs"/>
            </a:rPr>
            <a:t>８</a:t>
          </a:r>
          <a:r>
            <a:rPr kumimoji="1" lang="ja-JP" altLang="ja-JP" sz="1400" b="1">
              <a:effectLst/>
              <a:latin typeface="BIZ UDPゴシック" panose="020B0400000000000000" pitchFamily="50" charset="-128"/>
              <a:ea typeface="BIZ UDPゴシック" panose="020B0400000000000000" pitchFamily="50" charset="-128"/>
              <a:cs typeface="+mn-cs"/>
            </a:rPr>
            <a:t>月</a:t>
          </a:r>
          <a:r>
            <a:rPr kumimoji="1" lang="ja-JP" altLang="en-US" sz="1400" b="1">
              <a:effectLst/>
              <a:latin typeface="BIZ UDPゴシック" panose="020B0400000000000000" pitchFamily="50" charset="-128"/>
              <a:ea typeface="BIZ UDPゴシック" panose="020B0400000000000000" pitchFamily="50" charset="-128"/>
              <a:cs typeface="+mn-cs"/>
            </a:rPr>
            <a:t>分から</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en-US" sz="1400" b="1">
              <a:effectLst/>
              <a:latin typeface="BIZ UDPゴシック" panose="020B0400000000000000" pitchFamily="50" charset="-128"/>
              <a:ea typeface="BIZ UDPゴシック" panose="020B0400000000000000" pitchFamily="50" charset="-128"/>
              <a:cs typeface="+mn-cs"/>
            </a:rPr>
            <a:t>円ベースアップ（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％アップ）　→　</a:t>
          </a:r>
          <a:r>
            <a:rPr kumimoji="1" lang="ja-JP" altLang="ja-JP" sz="1400" b="1">
              <a:effectLst/>
              <a:latin typeface="BIZ UDPゴシック" panose="020B0400000000000000" pitchFamily="50" charset="-128"/>
              <a:ea typeface="BIZ UDPゴシック" panose="020B0400000000000000" pitchFamily="50" charset="-128"/>
              <a:cs typeface="+mn-cs"/>
            </a:rPr>
            <a:t>　：</a:t>
          </a:r>
          <a:r>
            <a:rPr kumimoji="1" lang="en-US" altLang="ja-JP" sz="1400" b="1">
              <a:effectLst/>
              <a:latin typeface="BIZ UDPゴシック" panose="020B0400000000000000" pitchFamily="50" charset="-128"/>
              <a:ea typeface="BIZ UDPゴシック" panose="020B0400000000000000" pitchFamily="50" charset="-128"/>
              <a:cs typeface="+mn-cs"/>
            </a:rPr>
            <a:t>10.5</a:t>
          </a:r>
          <a:r>
            <a:rPr kumimoji="1" lang="ja-JP" altLang="ja-JP" sz="1400" b="1">
              <a:effectLst/>
              <a:latin typeface="BIZ UDPゴシック" panose="020B0400000000000000" pitchFamily="50" charset="-128"/>
              <a:ea typeface="BIZ UDPゴシック" panose="020B0400000000000000" pitchFamily="50" charset="-128"/>
              <a:cs typeface="+mn-cs"/>
            </a:rPr>
            <a:t>万円</a:t>
          </a:r>
          <a:r>
            <a:rPr kumimoji="1" lang="en-US" altLang="ja-JP" sz="1400" b="1">
              <a:effectLst/>
              <a:latin typeface="BIZ UDPゴシック" panose="020B0400000000000000" pitchFamily="50" charset="-128"/>
              <a:ea typeface="BIZ UDPゴシック" panose="020B0400000000000000" pitchFamily="50" charset="-128"/>
              <a:cs typeface="+mn-cs"/>
            </a:rPr>
            <a:t>/1</a:t>
          </a:r>
          <a:r>
            <a:rPr kumimoji="1" lang="ja-JP" altLang="ja-JP" sz="1400" b="1">
              <a:effectLst/>
              <a:latin typeface="BIZ UDPゴシック" panose="020B0400000000000000" pitchFamily="50" charset="-128"/>
              <a:ea typeface="BIZ UDPゴシック" panose="020B0400000000000000" pitchFamily="50" charset="-128"/>
              <a:cs typeface="+mn-cs"/>
            </a:rPr>
            <a:t>名月額平均</a:t>
          </a:r>
          <a:r>
            <a:rPr kumimoji="1" lang="ja-JP" altLang="en-US" sz="1400" b="1" kern="1200">
              <a:latin typeface="BIZ UDPゴシック" panose="020B0400000000000000" pitchFamily="50" charset="-128"/>
              <a:ea typeface="BIZ UDPゴシック" panose="020B0400000000000000" pitchFamily="50" charset="-128"/>
              <a:cs typeface="+mn-cs"/>
            </a:rPr>
            <a:t>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月～令和８年５月までの、上記</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ja-JP" sz="1400" b="1">
              <a:effectLst/>
              <a:latin typeface="BIZ UDPゴシック" panose="020B0400000000000000" pitchFamily="50" charset="-128"/>
              <a:ea typeface="BIZ UDPゴシック" panose="020B0400000000000000" pitchFamily="50" charset="-128"/>
              <a:cs typeface="+mn-cs"/>
            </a:rPr>
            <a:t>円アップ（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ja-JP" sz="1400" b="1">
              <a:effectLst/>
              <a:latin typeface="BIZ UDPゴシック" panose="020B0400000000000000" pitchFamily="50" charset="-128"/>
              <a:ea typeface="BIZ UDPゴシック" panose="020B0400000000000000" pitchFamily="50" charset="-128"/>
              <a:cs typeface="+mn-cs"/>
            </a:rPr>
            <a:t>％アップ）　</a:t>
          </a:r>
          <a:r>
            <a:rPr kumimoji="1" lang="ja-JP" altLang="en-US" sz="1400" b="1">
              <a:effectLst/>
              <a:latin typeface="BIZ UDPゴシック" panose="020B0400000000000000" pitchFamily="50" charset="-128"/>
              <a:ea typeface="BIZ UDPゴシック" panose="020B0400000000000000" pitchFamily="50" charset="-128"/>
              <a:cs typeface="+mn-cs"/>
            </a:rPr>
            <a:t>のうち２％を超える分＝</a:t>
          </a:r>
          <a:r>
            <a:rPr kumimoji="1" lang="en-US" altLang="ja-JP" sz="1400" b="1">
              <a:effectLst/>
              <a:latin typeface="BIZ UDPゴシック" panose="020B0400000000000000" pitchFamily="50" charset="-128"/>
              <a:ea typeface="BIZ UDPゴシック" panose="020B0400000000000000" pitchFamily="50" charset="-128"/>
              <a:cs typeface="+mn-cs"/>
            </a:rPr>
            <a:t>3000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×6</a:t>
          </a:r>
          <a:r>
            <a:rPr kumimoji="1" lang="ja-JP" altLang="en-US" sz="1400" b="1">
              <a:effectLst/>
              <a:latin typeface="BIZ UDPゴシック" panose="020B0400000000000000" pitchFamily="50" charset="-128"/>
              <a:ea typeface="BIZ UDPゴシック" panose="020B0400000000000000" pitchFamily="50" charset="-128"/>
              <a:cs typeface="+mn-cs"/>
            </a:rPr>
            <a:t>ヶ月分（</a:t>
          </a:r>
          <a:r>
            <a:rPr kumimoji="1" lang="en-US" altLang="ja-JP" sz="1400" b="1">
              <a:effectLst/>
              <a:latin typeface="BIZ UDPゴシック" panose="020B0400000000000000" pitchFamily="50" charset="-128"/>
              <a:ea typeface="BIZ UDPゴシック" panose="020B0400000000000000" pitchFamily="50" charset="-128"/>
              <a:cs typeface="+mn-cs"/>
            </a:rPr>
            <a:t>12</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18,000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a:t>
          </a:r>
          <a:r>
            <a:rPr kumimoji="1" lang="ja-JP" altLang="en-US" sz="1400" b="1">
              <a:effectLst/>
              <a:latin typeface="BIZ UDPゴシック" panose="020B0400000000000000" pitchFamily="50" charset="-128"/>
              <a:ea typeface="BIZ UDPゴシック" panose="020B0400000000000000" pitchFamily="50" charset="-128"/>
              <a:cs typeface="+mn-cs"/>
            </a:rPr>
            <a:t>名は、</a:t>
          </a:r>
          <a:endParaRPr kumimoji="1" lang="en-US" altLang="ja-JP" sz="1400" b="1">
            <a:effectLst/>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a:effectLst/>
              <a:latin typeface="BIZ UDPゴシック" panose="020B0400000000000000" pitchFamily="50" charset="-128"/>
              <a:ea typeface="BIZ UDPゴシック" panose="020B0400000000000000" pitchFamily="50" charset="-128"/>
              <a:cs typeface="+mn-cs"/>
            </a:rPr>
            <a:t>　　　補助金制度の開始前の賃上げだが、補助対象とすることが可能</a:t>
          </a:r>
          <a:endParaRPr kumimoji="1" lang="en-US" altLang="ja-JP" sz="1400" b="1" kern="1200">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8</xdr:col>
      <xdr:colOff>2667001</xdr:colOff>
      <xdr:row>8</xdr:row>
      <xdr:rowOff>35719</xdr:rowOff>
    </xdr:from>
    <xdr:to>
      <xdr:col>10</xdr:col>
      <xdr:colOff>392906</xdr:colOff>
      <xdr:row>17</xdr:row>
      <xdr:rowOff>95250</xdr:rowOff>
    </xdr:to>
    <xdr:sp macro="" textlink="">
      <xdr:nvSpPr>
        <xdr:cNvPr id="5" name="正方形/長方形 4">
          <a:extLst>
            <a:ext uri="{FF2B5EF4-FFF2-40B4-BE49-F238E27FC236}">
              <a16:creationId xmlns:a16="http://schemas.microsoft.com/office/drawing/2014/main" id="{FFBFEDEB-BA99-46E4-A667-062C747DF61F}"/>
            </a:ext>
          </a:extLst>
        </xdr:cNvPr>
        <xdr:cNvSpPr/>
      </xdr:nvSpPr>
      <xdr:spPr bwMode="auto">
        <a:xfrm>
          <a:off x="14775657" y="6762750"/>
          <a:ext cx="4917280"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6</a:t>
          </a:r>
          <a:r>
            <a:rPr kumimoji="1" lang="ja-JP" altLang="en-US" sz="2800" kern="1200"/>
            <a:t>月</a:t>
          </a:r>
          <a:r>
            <a:rPr kumimoji="1" lang="en-US" altLang="ja-JP" sz="2800" kern="1200"/>
            <a:t>1</a:t>
          </a:r>
          <a:r>
            <a:rPr kumimoji="1" lang="ja-JP" altLang="en-US" sz="2800" kern="1200"/>
            <a:t>日時点で</a:t>
          </a:r>
          <a:endParaRPr kumimoji="1" lang="en-US" altLang="ja-JP" sz="2800" kern="1200"/>
        </a:p>
        <a:p>
          <a:pPr algn="ctr"/>
          <a:r>
            <a:rPr kumimoji="1" lang="ja-JP" altLang="en-US" sz="2800" kern="1200"/>
            <a:t>国にて様式変更されています。</a:t>
          </a: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10</xdr:row>
          <xdr:rowOff>133350</xdr:rowOff>
        </xdr:from>
        <xdr:to>
          <xdr:col>1</xdr:col>
          <xdr:colOff>533400</xdr:colOff>
          <xdr:row>12</xdr:row>
          <xdr:rowOff>85725</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10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12</xdr:row>
          <xdr:rowOff>142875</xdr:rowOff>
        </xdr:from>
        <xdr:to>
          <xdr:col>1</xdr:col>
          <xdr:colOff>542925</xdr:colOff>
          <xdr:row>14</xdr:row>
          <xdr:rowOff>19050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10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26</xdr:row>
          <xdr:rowOff>0</xdr:rowOff>
        </xdr:from>
        <xdr:to>
          <xdr:col>1</xdr:col>
          <xdr:colOff>542925</xdr:colOff>
          <xdr:row>27</xdr:row>
          <xdr:rowOff>133350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10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266700</xdr:rowOff>
        </xdr:from>
        <xdr:to>
          <xdr:col>1</xdr:col>
          <xdr:colOff>542925</xdr:colOff>
          <xdr:row>16</xdr:row>
          <xdr:rowOff>581025</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10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26</xdr:row>
          <xdr:rowOff>0</xdr:rowOff>
        </xdr:from>
        <xdr:to>
          <xdr:col>1</xdr:col>
          <xdr:colOff>542925</xdr:colOff>
          <xdr:row>27</xdr:row>
          <xdr:rowOff>142875</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10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34</xdr:row>
          <xdr:rowOff>123825</xdr:rowOff>
        </xdr:from>
        <xdr:to>
          <xdr:col>1</xdr:col>
          <xdr:colOff>542925</xdr:colOff>
          <xdr:row>36</xdr:row>
          <xdr:rowOff>66675</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10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18</xdr:row>
          <xdr:rowOff>219075</xdr:rowOff>
        </xdr:from>
        <xdr:to>
          <xdr:col>1</xdr:col>
          <xdr:colOff>533400</xdr:colOff>
          <xdr:row>20</xdr:row>
          <xdr:rowOff>123825</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10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21</xdr:row>
          <xdr:rowOff>142875</xdr:rowOff>
        </xdr:from>
        <xdr:to>
          <xdr:col>1</xdr:col>
          <xdr:colOff>542925</xdr:colOff>
          <xdr:row>23</xdr:row>
          <xdr:rowOff>95250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10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23</xdr:row>
          <xdr:rowOff>142875</xdr:rowOff>
        </xdr:from>
        <xdr:to>
          <xdr:col>1</xdr:col>
          <xdr:colOff>542925</xdr:colOff>
          <xdr:row>25</xdr:row>
          <xdr:rowOff>104775</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10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28</xdr:row>
          <xdr:rowOff>133350</xdr:rowOff>
        </xdr:from>
        <xdr:to>
          <xdr:col>1</xdr:col>
          <xdr:colOff>523875</xdr:colOff>
          <xdr:row>30</xdr:row>
          <xdr:rowOff>76200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10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30</xdr:row>
          <xdr:rowOff>152400</xdr:rowOff>
        </xdr:from>
        <xdr:to>
          <xdr:col>1</xdr:col>
          <xdr:colOff>523875</xdr:colOff>
          <xdr:row>32</xdr:row>
          <xdr:rowOff>66675</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10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33</xdr:row>
          <xdr:rowOff>19050</xdr:rowOff>
        </xdr:from>
        <xdr:to>
          <xdr:col>1</xdr:col>
          <xdr:colOff>542925</xdr:colOff>
          <xdr:row>34</xdr:row>
          <xdr:rowOff>142875</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10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35718</xdr:colOff>
      <xdr:row>3</xdr:row>
      <xdr:rowOff>11906</xdr:rowOff>
    </xdr:from>
    <xdr:to>
      <xdr:col>12</xdr:col>
      <xdr:colOff>59530</xdr:colOff>
      <xdr:row>8</xdr:row>
      <xdr:rowOff>166687</xdr:rowOff>
    </xdr:to>
    <xdr:sp macro="" textlink="">
      <xdr:nvSpPr>
        <xdr:cNvPr id="3" name="正方形/長方形 2">
          <a:extLst>
            <a:ext uri="{FF2B5EF4-FFF2-40B4-BE49-F238E27FC236}">
              <a16:creationId xmlns:a16="http://schemas.microsoft.com/office/drawing/2014/main" id="{B04AD271-1716-46A9-9F43-46FBB57A8E97}"/>
            </a:ext>
          </a:extLst>
        </xdr:cNvPr>
        <xdr:cNvSpPr/>
      </xdr:nvSpPr>
      <xdr:spPr bwMode="auto">
        <a:xfrm>
          <a:off x="12049124" y="916781"/>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11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11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11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3</xdr:row>
      <xdr:rowOff>0</xdr:rowOff>
    </xdr:from>
    <xdr:to>
      <xdr:col>11</xdr:col>
      <xdr:colOff>390525</xdr:colOff>
      <xdr:row>7</xdr:row>
      <xdr:rowOff>302419</xdr:rowOff>
    </xdr:to>
    <xdr:sp macro="" textlink="">
      <xdr:nvSpPr>
        <xdr:cNvPr id="3" name="正方形/長方形 2">
          <a:extLst>
            <a:ext uri="{FF2B5EF4-FFF2-40B4-BE49-F238E27FC236}">
              <a16:creationId xmlns:a16="http://schemas.microsoft.com/office/drawing/2014/main" id="{A96DD92B-2708-4625-9124-527838332F4C}"/>
            </a:ext>
          </a:extLst>
        </xdr:cNvPr>
        <xdr:cNvSpPr/>
      </xdr:nvSpPr>
      <xdr:spPr bwMode="auto">
        <a:xfrm>
          <a:off x="7686675" y="533400"/>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190500</xdr:colOff>
      <xdr:row>7</xdr:row>
      <xdr:rowOff>107156</xdr:rowOff>
    </xdr:from>
    <xdr:to>
      <xdr:col>8</xdr:col>
      <xdr:colOff>2667000</xdr:colOff>
      <xdr:row>19</xdr:row>
      <xdr:rowOff>153348</xdr:rowOff>
    </xdr:to>
    <xdr:sp macro="" textlink="">
      <xdr:nvSpPr>
        <xdr:cNvPr id="2" name="正方形/長方形 1">
          <a:extLst>
            <a:ext uri="{FF2B5EF4-FFF2-40B4-BE49-F238E27FC236}">
              <a16:creationId xmlns:a16="http://schemas.microsoft.com/office/drawing/2014/main" id="{066D4FB6-FFEC-4457-B3E0-E82F1C94CA90}"/>
            </a:ext>
          </a:extLst>
        </xdr:cNvPr>
        <xdr:cNvSpPr/>
      </xdr:nvSpPr>
      <xdr:spPr bwMode="auto">
        <a:xfrm>
          <a:off x="190500" y="6667500"/>
          <a:ext cx="14585156"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t" upright="1"/>
        <a:lstStyle/>
        <a:p>
          <a:pPr algn="l"/>
          <a:r>
            <a:rPr kumimoji="1" lang="ja-JP" altLang="en-US" sz="1400" b="1" kern="1200">
              <a:latin typeface="BIZ UDPゴシック" panose="020B0400000000000000" pitchFamily="50" charset="-128"/>
              <a:ea typeface="BIZ UDPゴシック" panose="020B0400000000000000" pitchFamily="50" charset="-128"/>
            </a:rPr>
            <a:t>　●令和７年３月</a:t>
          </a:r>
          <a:r>
            <a:rPr kumimoji="1" lang="en-US" altLang="ja-JP" sz="1400" b="1" kern="1200">
              <a:latin typeface="BIZ UDPゴシック" panose="020B0400000000000000" pitchFamily="50" charset="-128"/>
              <a:ea typeface="BIZ UDPゴシック" panose="020B0400000000000000" pitchFamily="50" charset="-128"/>
            </a:rPr>
            <a:t>31</a:t>
          </a:r>
          <a:r>
            <a:rPr kumimoji="1" lang="ja-JP" altLang="en-US" sz="1400" b="1" kern="1200">
              <a:latin typeface="BIZ UDPゴシック" panose="020B0400000000000000" pitchFamily="50" charset="-128"/>
              <a:ea typeface="BIZ UDPゴシック" panose="020B0400000000000000" pitchFamily="50" charset="-128"/>
            </a:rPr>
            <a:t>日時点の賃金水準と比較して、</a:t>
          </a:r>
          <a:r>
            <a:rPr kumimoji="1" lang="en-US" altLang="ja-JP" sz="1400" b="1" kern="1200">
              <a:latin typeface="BIZ UDPゴシック" panose="020B0400000000000000" pitchFamily="50" charset="-128"/>
              <a:ea typeface="BIZ UDPゴシック" panose="020B0400000000000000" pitchFamily="50" charset="-128"/>
            </a:rPr>
            <a:t>2.0</a:t>
          </a:r>
          <a:r>
            <a:rPr kumimoji="1" lang="ja-JP" altLang="en-US" sz="1400" b="1" kern="1200">
              <a:latin typeface="BIZ UDPゴシック" panose="020B0400000000000000" pitchFamily="50" charset="-128"/>
              <a:ea typeface="BIZ UDPゴシック" panose="020B0400000000000000" pitchFamily="50" charset="-128"/>
            </a:rPr>
            <a:t>％を上回って実施している場合について</a:t>
          </a:r>
          <a:endParaRPr kumimoji="1" lang="en-US" altLang="ja-JP" sz="1400" b="1" kern="1200">
            <a:latin typeface="BIZ UDPゴシック" panose="020B0400000000000000" pitchFamily="50" charset="-128"/>
            <a:ea typeface="BIZ UDPゴシック" panose="020B0400000000000000" pitchFamily="50" charset="-128"/>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月の補助算定期間前である</a:t>
          </a:r>
          <a:r>
            <a:rPr kumimoji="1" lang="ja-JP" altLang="ja-JP" sz="1400" b="1" kern="1200">
              <a:latin typeface="BIZ UDPゴシック" panose="020B0400000000000000" pitchFamily="50" charset="-128"/>
              <a:ea typeface="BIZ UDPゴシック" panose="020B0400000000000000" pitchFamily="50" charset="-128"/>
              <a:cs typeface="+mn-cs"/>
            </a:rPr>
            <a:t>令和</a:t>
          </a:r>
          <a:r>
            <a:rPr kumimoji="1" lang="en-US" altLang="ja-JP" sz="1400" b="1" kern="1200">
              <a:latin typeface="BIZ UDPゴシック" panose="020B0400000000000000" pitchFamily="50" charset="-128"/>
              <a:ea typeface="BIZ UDPゴシック" panose="020B0400000000000000" pitchFamily="50" charset="-128"/>
              <a:cs typeface="+mn-cs"/>
            </a:rPr>
            <a:t>7</a:t>
          </a:r>
          <a:r>
            <a:rPr kumimoji="1" lang="ja-JP" altLang="ja-JP" sz="1400" b="1" kern="1200">
              <a:latin typeface="BIZ UDPゴシック" panose="020B0400000000000000" pitchFamily="50" charset="-128"/>
              <a:ea typeface="BIZ UDPゴシック" panose="020B0400000000000000" pitchFamily="50" charset="-128"/>
              <a:cs typeface="+mn-cs"/>
            </a:rPr>
            <a:t>年</a:t>
          </a:r>
          <a:r>
            <a:rPr kumimoji="1" lang="en-US" altLang="ja-JP" sz="1400" b="1" kern="1200">
              <a:latin typeface="BIZ UDPゴシック" panose="020B0400000000000000" pitchFamily="50" charset="-128"/>
              <a:ea typeface="BIZ UDPゴシック" panose="020B0400000000000000" pitchFamily="50" charset="-128"/>
              <a:cs typeface="+mn-cs"/>
            </a:rPr>
            <a:t>3</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31</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en-US" altLang="ja-JP" sz="1400" b="1" kern="1200">
              <a:latin typeface="BIZ UDPゴシック" panose="020B0400000000000000" pitchFamily="50" charset="-128"/>
              <a:ea typeface="BIZ UDPゴシック" panose="020B0400000000000000" pitchFamily="50" charset="-128"/>
              <a:cs typeface="+mn-cs"/>
            </a:rPr>
            <a:t>11</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30</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ja-JP" altLang="en-US" sz="1400" b="1" kern="1200">
              <a:latin typeface="BIZ UDPゴシック" panose="020B0400000000000000" pitchFamily="50" charset="-128"/>
              <a:ea typeface="BIZ UDPゴシック" panose="020B0400000000000000" pitchFamily="50" charset="-128"/>
              <a:cs typeface="+mn-cs"/>
            </a:rPr>
            <a:t>の間に既に賃上げしていた場合、令和７年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月～令和８年５月の当該賃上げの</a:t>
          </a:r>
          <a:r>
            <a:rPr kumimoji="1" lang="en-US" altLang="ja-JP" sz="1400" b="1" kern="1200">
              <a:latin typeface="BIZ UDPゴシック" panose="020B0400000000000000" pitchFamily="50" charset="-128"/>
              <a:ea typeface="BIZ UDPゴシック" panose="020B0400000000000000" pitchFamily="50" charset="-128"/>
              <a:cs typeface="+mn-cs"/>
            </a:rPr>
            <a:t>2.0</a:t>
          </a:r>
          <a:r>
            <a:rPr kumimoji="1" lang="ja-JP" altLang="en-US" sz="1400" b="1" kern="1200">
              <a:latin typeface="BIZ UDPゴシック" panose="020B0400000000000000" pitchFamily="50" charset="-128"/>
              <a:ea typeface="BIZ UDPゴシック" panose="020B0400000000000000" pitchFamily="50" charset="-128"/>
              <a:cs typeface="+mn-cs"/>
            </a:rPr>
            <a:t>％を上回る部分は、</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特例的に補助対象とできます。）</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・例：</a:t>
          </a:r>
          <a:r>
            <a:rPr kumimoji="1" lang="ja-JP" altLang="ja-JP" sz="1400" b="1" kern="1200">
              <a:latin typeface="BIZ UDPゴシック" panose="020B0400000000000000" pitchFamily="50" charset="-128"/>
              <a:ea typeface="BIZ UDPゴシック" panose="020B0400000000000000" pitchFamily="50" charset="-128"/>
              <a:cs typeface="+mn-cs"/>
            </a:rPr>
            <a:t>令和７年３月</a:t>
          </a:r>
          <a:r>
            <a:rPr kumimoji="1" lang="ja-JP" altLang="en-US" sz="1400" b="1" kern="1200">
              <a:latin typeface="BIZ UDPゴシック" panose="020B0400000000000000" pitchFamily="50" charset="-128"/>
              <a:ea typeface="BIZ UDPゴシック" panose="020B0400000000000000" pitchFamily="50" charset="-128"/>
              <a:cs typeface="+mn-cs"/>
            </a:rPr>
            <a:t>３１</a:t>
          </a:r>
          <a:r>
            <a:rPr kumimoji="1" lang="ja-JP" altLang="ja-JP" sz="1400" b="1" kern="1200">
              <a:latin typeface="BIZ UDPゴシック" panose="020B0400000000000000" pitchFamily="50" charset="-128"/>
              <a:ea typeface="BIZ UDPゴシック" panose="020B0400000000000000" pitchFamily="50" charset="-128"/>
              <a:cs typeface="+mn-cs"/>
            </a:rPr>
            <a:t>日時点の賃金水準</a:t>
          </a: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10</a:t>
          </a:r>
          <a:r>
            <a:rPr kumimoji="1" lang="ja-JP" altLang="en-US" sz="1400" b="1" kern="1200">
              <a:latin typeface="BIZ UDPゴシック" panose="020B0400000000000000" pitchFamily="50" charset="-128"/>
              <a:ea typeface="BIZ UDPゴシック" panose="020B0400000000000000" pitchFamily="50" charset="-128"/>
              <a:cs typeface="+mn-cs"/>
            </a:rPr>
            <a:t>万円</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名月額平均　　</a:t>
          </a:r>
          <a:r>
            <a:rPr kumimoji="1" lang="en-US" altLang="ja-JP" sz="1400" b="1" kern="1200">
              <a:latin typeface="BIZ UDPゴシック" panose="020B0400000000000000" pitchFamily="50" charset="-128"/>
              <a:ea typeface="BIZ UDPゴシック" panose="020B0400000000000000" pitchFamily="50" charset="-128"/>
              <a:cs typeface="+mn-cs"/>
            </a:rPr>
            <a:t>※</a:t>
          </a:r>
          <a:r>
            <a:rPr kumimoji="1" lang="ja-JP" altLang="en-US" sz="1400" b="1" kern="1200">
              <a:latin typeface="BIZ UDPゴシック" panose="020B0400000000000000" pitchFamily="50" charset="-128"/>
              <a:ea typeface="BIZ UDPゴシック" panose="020B0400000000000000" pitchFamily="50" charset="-128"/>
              <a:cs typeface="+mn-cs"/>
            </a:rPr>
            <a:t>対象職員の</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5</a:t>
          </a:r>
          <a:r>
            <a:rPr kumimoji="1" lang="ja-JP" altLang="en-US" sz="1400" b="1" kern="1200">
              <a:latin typeface="BIZ UDPゴシック" panose="020B0400000000000000" pitchFamily="50" charset="-128"/>
              <a:ea typeface="BIZ UDPゴシック" panose="020B0400000000000000" pitchFamily="50" charset="-128"/>
              <a:cs typeface="+mn-cs"/>
            </a:rPr>
            <a:t>月の賃金総額の</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ヶ月の平均額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ja-JP" altLang="ja-JP" sz="1400" b="1">
              <a:effectLst/>
              <a:latin typeface="BIZ UDPゴシック" panose="020B0400000000000000" pitchFamily="50" charset="-128"/>
              <a:ea typeface="BIZ UDPゴシック" panose="020B0400000000000000" pitchFamily="50" charset="-128"/>
              <a:cs typeface="+mn-cs"/>
            </a:rPr>
            <a:t>令和７年</a:t>
          </a:r>
          <a:r>
            <a:rPr kumimoji="1" lang="ja-JP" altLang="en-US" sz="1400" b="1">
              <a:effectLst/>
              <a:latin typeface="BIZ UDPゴシック" panose="020B0400000000000000" pitchFamily="50" charset="-128"/>
              <a:ea typeface="BIZ UDPゴシック" panose="020B0400000000000000" pitchFamily="50" charset="-128"/>
              <a:cs typeface="+mn-cs"/>
            </a:rPr>
            <a:t>８</a:t>
          </a:r>
          <a:r>
            <a:rPr kumimoji="1" lang="ja-JP" altLang="ja-JP" sz="1400" b="1">
              <a:effectLst/>
              <a:latin typeface="BIZ UDPゴシック" panose="020B0400000000000000" pitchFamily="50" charset="-128"/>
              <a:ea typeface="BIZ UDPゴシック" panose="020B0400000000000000" pitchFamily="50" charset="-128"/>
              <a:cs typeface="+mn-cs"/>
            </a:rPr>
            <a:t>月</a:t>
          </a:r>
          <a:r>
            <a:rPr kumimoji="1" lang="ja-JP" altLang="en-US" sz="1400" b="1">
              <a:effectLst/>
              <a:latin typeface="BIZ UDPゴシック" panose="020B0400000000000000" pitchFamily="50" charset="-128"/>
              <a:ea typeface="BIZ UDPゴシック" panose="020B0400000000000000" pitchFamily="50" charset="-128"/>
              <a:cs typeface="+mn-cs"/>
            </a:rPr>
            <a:t>分から</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en-US" sz="1400" b="1">
              <a:effectLst/>
              <a:latin typeface="BIZ UDPゴシック" panose="020B0400000000000000" pitchFamily="50" charset="-128"/>
              <a:ea typeface="BIZ UDPゴシック" panose="020B0400000000000000" pitchFamily="50" charset="-128"/>
              <a:cs typeface="+mn-cs"/>
            </a:rPr>
            <a:t>円ベースアップ（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％アップ）　→　</a:t>
          </a:r>
          <a:r>
            <a:rPr kumimoji="1" lang="ja-JP" altLang="ja-JP" sz="1400" b="1">
              <a:effectLst/>
              <a:latin typeface="BIZ UDPゴシック" panose="020B0400000000000000" pitchFamily="50" charset="-128"/>
              <a:ea typeface="BIZ UDPゴシック" panose="020B0400000000000000" pitchFamily="50" charset="-128"/>
              <a:cs typeface="+mn-cs"/>
            </a:rPr>
            <a:t>　：</a:t>
          </a:r>
          <a:r>
            <a:rPr kumimoji="1" lang="en-US" altLang="ja-JP" sz="1400" b="1">
              <a:effectLst/>
              <a:latin typeface="BIZ UDPゴシック" panose="020B0400000000000000" pitchFamily="50" charset="-128"/>
              <a:ea typeface="BIZ UDPゴシック" panose="020B0400000000000000" pitchFamily="50" charset="-128"/>
              <a:cs typeface="+mn-cs"/>
            </a:rPr>
            <a:t>10.5</a:t>
          </a:r>
          <a:r>
            <a:rPr kumimoji="1" lang="ja-JP" altLang="ja-JP" sz="1400" b="1">
              <a:effectLst/>
              <a:latin typeface="BIZ UDPゴシック" panose="020B0400000000000000" pitchFamily="50" charset="-128"/>
              <a:ea typeface="BIZ UDPゴシック" panose="020B0400000000000000" pitchFamily="50" charset="-128"/>
              <a:cs typeface="+mn-cs"/>
            </a:rPr>
            <a:t>万円</a:t>
          </a:r>
          <a:r>
            <a:rPr kumimoji="1" lang="en-US" altLang="ja-JP" sz="1400" b="1">
              <a:effectLst/>
              <a:latin typeface="BIZ UDPゴシック" panose="020B0400000000000000" pitchFamily="50" charset="-128"/>
              <a:ea typeface="BIZ UDPゴシック" panose="020B0400000000000000" pitchFamily="50" charset="-128"/>
              <a:cs typeface="+mn-cs"/>
            </a:rPr>
            <a:t>/1</a:t>
          </a:r>
          <a:r>
            <a:rPr kumimoji="1" lang="ja-JP" altLang="ja-JP" sz="1400" b="1">
              <a:effectLst/>
              <a:latin typeface="BIZ UDPゴシック" panose="020B0400000000000000" pitchFamily="50" charset="-128"/>
              <a:ea typeface="BIZ UDPゴシック" panose="020B0400000000000000" pitchFamily="50" charset="-128"/>
              <a:cs typeface="+mn-cs"/>
            </a:rPr>
            <a:t>名月額平均</a:t>
          </a:r>
          <a:r>
            <a:rPr kumimoji="1" lang="ja-JP" altLang="en-US" sz="1400" b="1" kern="1200">
              <a:latin typeface="BIZ UDPゴシック" panose="020B0400000000000000" pitchFamily="50" charset="-128"/>
              <a:ea typeface="BIZ UDPゴシック" panose="020B0400000000000000" pitchFamily="50" charset="-128"/>
              <a:cs typeface="+mn-cs"/>
            </a:rPr>
            <a:t>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月～令和８年５月までの、上記</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ja-JP" sz="1400" b="1">
              <a:effectLst/>
              <a:latin typeface="BIZ UDPゴシック" panose="020B0400000000000000" pitchFamily="50" charset="-128"/>
              <a:ea typeface="BIZ UDPゴシック" panose="020B0400000000000000" pitchFamily="50" charset="-128"/>
              <a:cs typeface="+mn-cs"/>
            </a:rPr>
            <a:t>円アップ（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ja-JP" sz="1400" b="1">
              <a:effectLst/>
              <a:latin typeface="BIZ UDPゴシック" panose="020B0400000000000000" pitchFamily="50" charset="-128"/>
              <a:ea typeface="BIZ UDPゴシック" panose="020B0400000000000000" pitchFamily="50" charset="-128"/>
              <a:cs typeface="+mn-cs"/>
            </a:rPr>
            <a:t>％アップ）　</a:t>
          </a:r>
          <a:r>
            <a:rPr kumimoji="1" lang="ja-JP" altLang="en-US" sz="1400" b="1">
              <a:effectLst/>
              <a:latin typeface="BIZ UDPゴシック" panose="020B0400000000000000" pitchFamily="50" charset="-128"/>
              <a:ea typeface="BIZ UDPゴシック" panose="020B0400000000000000" pitchFamily="50" charset="-128"/>
              <a:cs typeface="+mn-cs"/>
            </a:rPr>
            <a:t>のうち２％を超える分＝</a:t>
          </a:r>
          <a:r>
            <a:rPr kumimoji="1" lang="en-US" altLang="ja-JP" sz="1400" b="1">
              <a:effectLst/>
              <a:latin typeface="BIZ UDPゴシック" panose="020B0400000000000000" pitchFamily="50" charset="-128"/>
              <a:ea typeface="BIZ UDPゴシック" panose="020B0400000000000000" pitchFamily="50" charset="-128"/>
              <a:cs typeface="+mn-cs"/>
            </a:rPr>
            <a:t>3000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×6</a:t>
          </a:r>
          <a:r>
            <a:rPr kumimoji="1" lang="ja-JP" altLang="en-US" sz="1400" b="1">
              <a:effectLst/>
              <a:latin typeface="BIZ UDPゴシック" panose="020B0400000000000000" pitchFamily="50" charset="-128"/>
              <a:ea typeface="BIZ UDPゴシック" panose="020B0400000000000000" pitchFamily="50" charset="-128"/>
              <a:cs typeface="+mn-cs"/>
            </a:rPr>
            <a:t>ヶ月分（</a:t>
          </a:r>
          <a:r>
            <a:rPr kumimoji="1" lang="en-US" altLang="ja-JP" sz="1400" b="1">
              <a:effectLst/>
              <a:latin typeface="BIZ UDPゴシック" panose="020B0400000000000000" pitchFamily="50" charset="-128"/>
              <a:ea typeface="BIZ UDPゴシック" panose="020B0400000000000000" pitchFamily="50" charset="-128"/>
              <a:cs typeface="+mn-cs"/>
            </a:rPr>
            <a:t>12</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18,000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a:t>
          </a:r>
          <a:r>
            <a:rPr kumimoji="1" lang="ja-JP" altLang="en-US" sz="1400" b="1">
              <a:effectLst/>
              <a:latin typeface="BIZ UDPゴシック" panose="020B0400000000000000" pitchFamily="50" charset="-128"/>
              <a:ea typeface="BIZ UDPゴシック" panose="020B0400000000000000" pitchFamily="50" charset="-128"/>
              <a:cs typeface="+mn-cs"/>
            </a:rPr>
            <a:t>名は、</a:t>
          </a:r>
          <a:endParaRPr kumimoji="1" lang="en-US" altLang="ja-JP" sz="1400" b="1">
            <a:effectLst/>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a:effectLst/>
              <a:latin typeface="BIZ UDPゴシック" panose="020B0400000000000000" pitchFamily="50" charset="-128"/>
              <a:ea typeface="BIZ UDPゴシック" panose="020B0400000000000000" pitchFamily="50" charset="-128"/>
              <a:cs typeface="+mn-cs"/>
            </a:rPr>
            <a:t>　　　補助金制度の開始前の賃上げだが、補助対象とすることが可能</a:t>
          </a:r>
          <a:endParaRPr kumimoji="1" lang="en-US" altLang="ja-JP" sz="1400" b="1" kern="1200">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8</xdr:col>
      <xdr:colOff>2857501</xdr:colOff>
      <xdr:row>7</xdr:row>
      <xdr:rowOff>142875</xdr:rowOff>
    </xdr:from>
    <xdr:to>
      <xdr:col>10</xdr:col>
      <xdr:colOff>523876</xdr:colOff>
      <xdr:row>17</xdr:row>
      <xdr:rowOff>35719</xdr:rowOff>
    </xdr:to>
    <xdr:sp macro="" textlink="">
      <xdr:nvSpPr>
        <xdr:cNvPr id="3" name="正方形/長方形 2">
          <a:extLst>
            <a:ext uri="{FF2B5EF4-FFF2-40B4-BE49-F238E27FC236}">
              <a16:creationId xmlns:a16="http://schemas.microsoft.com/office/drawing/2014/main" id="{AD9E0181-DDBA-4B6F-912D-6597796FBAA3}"/>
            </a:ext>
          </a:extLst>
        </xdr:cNvPr>
        <xdr:cNvSpPr/>
      </xdr:nvSpPr>
      <xdr:spPr bwMode="auto">
        <a:xfrm>
          <a:off x="14966157" y="6703219"/>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6</a:t>
          </a:r>
          <a:r>
            <a:rPr kumimoji="1" lang="ja-JP" altLang="en-US" sz="2800" kern="1200"/>
            <a:t>月</a:t>
          </a:r>
          <a:r>
            <a:rPr kumimoji="1" lang="en-US" altLang="ja-JP" sz="2800" kern="1200"/>
            <a:t>1</a:t>
          </a:r>
          <a:r>
            <a:rPr kumimoji="1" lang="ja-JP" altLang="en-US" sz="2800" kern="1200"/>
            <a:t>日時点で</a:t>
          </a:r>
          <a:endParaRPr kumimoji="1" lang="en-US" altLang="ja-JP" sz="2800" kern="1200"/>
        </a:p>
        <a:p>
          <a:pPr algn="ctr"/>
          <a:r>
            <a:rPr kumimoji="1" lang="ja-JP" altLang="en-US" sz="2800" kern="1200"/>
            <a:t>国にて様式変更されています。</a:t>
          </a:r>
        </a:p>
      </xdr:txBody>
    </xdr:sp>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104775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14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21</xdr:row>
          <xdr:rowOff>152400</xdr:rowOff>
        </xdr:from>
        <xdr:to>
          <xdr:col>1</xdr:col>
          <xdr:colOff>523875</xdr:colOff>
          <xdr:row>23</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14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14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18</xdr:row>
          <xdr:rowOff>142875</xdr:rowOff>
        </xdr:from>
        <xdr:to>
          <xdr:col>1</xdr:col>
          <xdr:colOff>542925</xdr:colOff>
          <xdr:row>20</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14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29</xdr:row>
          <xdr:rowOff>123825</xdr:rowOff>
        </xdr:from>
        <xdr:to>
          <xdr:col>1</xdr:col>
          <xdr:colOff>542925</xdr:colOff>
          <xdr:row>31</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14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13</xdr:row>
          <xdr:rowOff>219075</xdr:rowOff>
        </xdr:from>
        <xdr:to>
          <xdr:col>1</xdr:col>
          <xdr:colOff>533400</xdr:colOff>
          <xdr:row>15</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14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95250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14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18</xdr:row>
          <xdr:rowOff>142875</xdr:rowOff>
        </xdr:from>
        <xdr:to>
          <xdr:col>1</xdr:col>
          <xdr:colOff>542925</xdr:colOff>
          <xdr:row>20</xdr:row>
          <xdr:rowOff>104775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14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133350</xdr:rowOff>
        </xdr:from>
        <xdr:to>
          <xdr:col>1</xdr:col>
          <xdr:colOff>523875</xdr:colOff>
          <xdr:row>25</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14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25</xdr:row>
          <xdr:rowOff>152400</xdr:rowOff>
        </xdr:from>
        <xdr:to>
          <xdr:col>1</xdr:col>
          <xdr:colOff>523875</xdr:colOff>
          <xdr:row>27</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14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27</xdr:row>
          <xdr:rowOff>161925</xdr:rowOff>
        </xdr:from>
        <xdr:to>
          <xdr:col>1</xdr:col>
          <xdr:colOff>542925</xdr:colOff>
          <xdr:row>29</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14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0</xdr:colOff>
      <xdr:row>2</xdr:row>
      <xdr:rowOff>0</xdr:rowOff>
    </xdr:from>
    <xdr:to>
      <xdr:col>12</xdr:col>
      <xdr:colOff>23812</xdr:colOff>
      <xdr:row>7</xdr:row>
      <xdr:rowOff>154782</xdr:rowOff>
    </xdr:to>
    <xdr:sp macro="" textlink="">
      <xdr:nvSpPr>
        <xdr:cNvPr id="3" name="正方形/長方形 2">
          <a:extLst>
            <a:ext uri="{FF2B5EF4-FFF2-40B4-BE49-F238E27FC236}">
              <a16:creationId xmlns:a16="http://schemas.microsoft.com/office/drawing/2014/main" id="{5745AEAD-35D1-4414-BC1C-24A4918899A1}"/>
            </a:ext>
          </a:extLst>
        </xdr:cNvPr>
        <xdr:cNvSpPr/>
      </xdr:nvSpPr>
      <xdr:spPr bwMode="auto">
        <a:xfrm>
          <a:off x="12584906" y="607219"/>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297656</xdr:colOff>
      <xdr:row>8</xdr:row>
      <xdr:rowOff>11907</xdr:rowOff>
    </xdr:from>
    <xdr:to>
      <xdr:col>8</xdr:col>
      <xdr:colOff>2774156</xdr:colOff>
      <xdr:row>20</xdr:row>
      <xdr:rowOff>58099</xdr:rowOff>
    </xdr:to>
    <xdr:sp macro="" textlink="">
      <xdr:nvSpPr>
        <xdr:cNvPr id="2" name="正方形/長方形 1">
          <a:extLst>
            <a:ext uri="{FF2B5EF4-FFF2-40B4-BE49-F238E27FC236}">
              <a16:creationId xmlns:a16="http://schemas.microsoft.com/office/drawing/2014/main" id="{0DCB656F-FB90-4404-A75F-1F756AD93782}"/>
            </a:ext>
          </a:extLst>
        </xdr:cNvPr>
        <xdr:cNvSpPr/>
      </xdr:nvSpPr>
      <xdr:spPr bwMode="auto">
        <a:xfrm>
          <a:off x="297656" y="6738938"/>
          <a:ext cx="14585156"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t" upright="1"/>
        <a:lstStyle/>
        <a:p>
          <a:pPr algn="l"/>
          <a:r>
            <a:rPr kumimoji="1" lang="ja-JP" altLang="en-US" sz="1400" b="1" kern="1200">
              <a:latin typeface="BIZ UDPゴシック" panose="020B0400000000000000" pitchFamily="50" charset="-128"/>
              <a:ea typeface="BIZ UDPゴシック" panose="020B0400000000000000" pitchFamily="50" charset="-128"/>
            </a:rPr>
            <a:t>　●令和７年３月</a:t>
          </a:r>
          <a:r>
            <a:rPr kumimoji="1" lang="en-US" altLang="ja-JP" sz="1400" b="1" kern="1200">
              <a:latin typeface="BIZ UDPゴシック" panose="020B0400000000000000" pitchFamily="50" charset="-128"/>
              <a:ea typeface="BIZ UDPゴシック" panose="020B0400000000000000" pitchFamily="50" charset="-128"/>
            </a:rPr>
            <a:t>31</a:t>
          </a:r>
          <a:r>
            <a:rPr kumimoji="1" lang="ja-JP" altLang="en-US" sz="1400" b="1" kern="1200">
              <a:latin typeface="BIZ UDPゴシック" panose="020B0400000000000000" pitchFamily="50" charset="-128"/>
              <a:ea typeface="BIZ UDPゴシック" panose="020B0400000000000000" pitchFamily="50" charset="-128"/>
            </a:rPr>
            <a:t>日時点の賃金水準と比較して、</a:t>
          </a:r>
          <a:r>
            <a:rPr kumimoji="1" lang="en-US" altLang="ja-JP" sz="1400" b="1" kern="1200">
              <a:latin typeface="BIZ UDPゴシック" panose="020B0400000000000000" pitchFamily="50" charset="-128"/>
              <a:ea typeface="BIZ UDPゴシック" panose="020B0400000000000000" pitchFamily="50" charset="-128"/>
            </a:rPr>
            <a:t>2.0</a:t>
          </a:r>
          <a:r>
            <a:rPr kumimoji="1" lang="ja-JP" altLang="en-US" sz="1400" b="1" kern="1200">
              <a:latin typeface="BIZ UDPゴシック" panose="020B0400000000000000" pitchFamily="50" charset="-128"/>
              <a:ea typeface="BIZ UDPゴシック" panose="020B0400000000000000" pitchFamily="50" charset="-128"/>
            </a:rPr>
            <a:t>％を上回って実施している場合について</a:t>
          </a:r>
          <a:endParaRPr kumimoji="1" lang="en-US" altLang="ja-JP" sz="1400" b="1" kern="1200">
            <a:latin typeface="BIZ UDPゴシック" panose="020B0400000000000000" pitchFamily="50" charset="-128"/>
            <a:ea typeface="BIZ UDPゴシック" panose="020B0400000000000000" pitchFamily="50" charset="-128"/>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月の補助算定期間前である</a:t>
          </a:r>
          <a:r>
            <a:rPr kumimoji="1" lang="ja-JP" altLang="ja-JP" sz="1400" b="1" kern="1200">
              <a:latin typeface="BIZ UDPゴシック" panose="020B0400000000000000" pitchFamily="50" charset="-128"/>
              <a:ea typeface="BIZ UDPゴシック" panose="020B0400000000000000" pitchFamily="50" charset="-128"/>
              <a:cs typeface="+mn-cs"/>
            </a:rPr>
            <a:t>令和</a:t>
          </a:r>
          <a:r>
            <a:rPr kumimoji="1" lang="en-US" altLang="ja-JP" sz="1400" b="1" kern="1200">
              <a:latin typeface="BIZ UDPゴシック" panose="020B0400000000000000" pitchFamily="50" charset="-128"/>
              <a:ea typeface="BIZ UDPゴシック" panose="020B0400000000000000" pitchFamily="50" charset="-128"/>
              <a:cs typeface="+mn-cs"/>
            </a:rPr>
            <a:t>7</a:t>
          </a:r>
          <a:r>
            <a:rPr kumimoji="1" lang="ja-JP" altLang="ja-JP" sz="1400" b="1" kern="1200">
              <a:latin typeface="BIZ UDPゴシック" panose="020B0400000000000000" pitchFamily="50" charset="-128"/>
              <a:ea typeface="BIZ UDPゴシック" panose="020B0400000000000000" pitchFamily="50" charset="-128"/>
              <a:cs typeface="+mn-cs"/>
            </a:rPr>
            <a:t>年</a:t>
          </a:r>
          <a:r>
            <a:rPr kumimoji="1" lang="en-US" altLang="ja-JP" sz="1400" b="1" kern="1200">
              <a:latin typeface="BIZ UDPゴシック" panose="020B0400000000000000" pitchFamily="50" charset="-128"/>
              <a:ea typeface="BIZ UDPゴシック" panose="020B0400000000000000" pitchFamily="50" charset="-128"/>
              <a:cs typeface="+mn-cs"/>
            </a:rPr>
            <a:t>3</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31</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en-US" altLang="ja-JP" sz="1400" b="1" kern="1200">
              <a:latin typeface="BIZ UDPゴシック" panose="020B0400000000000000" pitchFamily="50" charset="-128"/>
              <a:ea typeface="BIZ UDPゴシック" panose="020B0400000000000000" pitchFamily="50" charset="-128"/>
              <a:cs typeface="+mn-cs"/>
            </a:rPr>
            <a:t>11</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30</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ja-JP" altLang="en-US" sz="1400" b="1" kern="1200">
              <a:latin typeface="BIZ UDPゴシック" panose="020B0400000000000000" pitchFamily="50" charset="-128"/>
              <a:ea typeface="BIZ UDPゴシック" panose="020B0400000000000000" pitchFamily="50" charset="-128"/>
              <a:cs typeface="+mn-cs"/>
            </a:rPr>
            <a:t>の間に既に賃上げしていた場合、令和７年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月～令和８年５月の当該賃上げの</a:t>
          </a:r>
          <a:r>
            <a:rPr kumimoji="1" lang="en-US" altLang="ja-JP" sz="1400" b="1" kern="1200">
              <a:latin typeface="BIZ UDPゴシック" panose="020B0400000000000000" pitchFamily="50" charset="-128"/>
              <a:ea typeface="BIZ UDPゴシック" panose="020B0400000000000000" pitchFamily="50" charset="-128"/>
              <a:cs typeface="+mn-cs"/>
            </a:rPr>
            <a:t>2.0</a:t>
          </a:r>
          <a:r>
            <a:rPr kumimoji="1" lang="ja-JP" altLang="en-US" sz="1400" b="1" kern="1200">
              <a:latin typeface="BIZ UDPゴシック" panose="020B0400000000000000" pitchFamily="50" charset="-128"/>
              <a:ea typeface="BIZ UDPゴシック" panose="020B0400000000000000" pitchFamily="50" charset="-128"/>
              <a:cs typeface="+mn-cs"/>
            </a:rPr>
            <a:t>％を上回る部分は、</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特例的に補助対象とできます。）</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・例：</a:t>
          </a:r>
          <a:r>
            <a:rPr kumimoji="1" lang="ja-JP" altLang="ja-JP" sz="1400" b="1" kern="1200">
              <a:latin typeface="BIZ UDPゴシック" panose="020B0400000000000000" pitchFamily="50" charset="-128"/>
              <a:ea typeface="BIZ UDPゴシック" panose="020B0400000000000000" pitchFamily="50" charset="-128"/>
              <a:cs typeface="+mn-cs"/>
            </a:rPr>
            <a:t>令和７年３月</a:t>
          </a:r>
          <a:r>
            <a:rPr kumimoji="1" lang="ja-JP" altLang="en-US" sz="1400" b="1" kern="1200">
              <a:latin typeface="BIZ UDPゴシック" panose="020B0400000000000000" pitchFamily="50" charset="-128"/>
              <a:ea typeface="BIZ UDPゴシック" panose="020B0400000000000000" pitchFamily="50" charset="-128"/>
              <a:cs typeface="+mn-cs"/>
            </a:rPr>
            <a:t>３１</a:t>
          </a:r>
          <a:r>
            <a:rPr kumimoji="1" lang="ja-JP" altLang="ja-JP" sz="1400" b="1" kern="1200">
              <a:latin typeface="BIZ UDPゴシック" panose="020B0400000000000000" pitchFamily="50" charset="-128"/>
              <a:ea typeface="BIZ UDPゴシック" panose="020B0400000000000000" pitchFamily="50" charset="-128"/>
              <a:cs typeface="+mn-cs"/>
            </a:rPr>
            <a:t>日時点の賃金水準</a:t>
          </a: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10</a:t>
          </a:r>
          <a:r>
            <a:rPr kumimoji="1" lang="ja-JP" altLang="en-US" sz="1400" b="1" kern="1200">
              <a:latin typeface="BIZ UDPゴシック" panose="020B0400000000000000" pitchFamily="50" charset="-128"/>
              <a:ea typeface="BIZ UDPゴシック" panose="020B0400000000000000" pitchFamily="50" charset="-128"/>
              <a:cs typeface="+mn-cs"/>
            </a:rPr>
            <a:t>万円</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名月額平均　　</a:t>
          </a:r>
          <a:r>
            <a:rPr kumimoji="1" lang="en-US" altLang="ja-JP" sz="1400" b="1" kern="1200">
              <a:latin typeface="BIZ UDPゴシック" panose="020B0400000000000000" pitchFamily="50" charset="-128"/>
              <a:ea typeface="BIZ UDPゴシック" panose="020B0400000000000000" pitchFamily="50" charset="-128"/>
              <a:cs typeface="+mn-cs"/>
            </a:rPr>
            <a:t>※</a:t>
          </a:r>
          <a:r>
            <a:rPr kumimoji="1" lang="ja-JP" altLang="en-US" sz="1400" b="1" kern="1200">
              <a:latin typeface="BIZ UDPゴシック" panose="020B0400000000000000" pitchFamily="50" charset="-128"/>
              <a:ea typeface="BIZ UDPゴシック" panose="020B0400000000000000" pitchFamily="50" charset="-128"/>
              <a:cs typeface="+mn-cs"/>
            </a:rPr>
            <a:t>対象職員の</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5</a:t>
          </a:r>
          <a:r>
            <a:rPr kumimoji="1" lang="ja-JP" altLang="en-US" sz="1400" b="1" kern="1200">
              <a:latin typeface="BIZ UDPゴシック" panose="020B0400000000000000" pitchFamily="50" charset="-128"/>
              <a:ea typeface="BIZ UDPゴシック" panose="020B0400000000000000" pitchFamily="50" charset="-128"/>
              <a:cs typeface="+mn-cs"/>
            </a:rPr>
            <a:t>月の賃金総額の</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ヶ月の平均額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ja-JP" altLang="ja-JP" sz="1400" b="1">
              <a:effectLst/>
              <a:latin typeface="BIZ UDPゴシック" panose="020B0400000000000000" pitchFamily="50" charset="-128"/>
              <a:ea typeface="BIZ UDPゴシック" panose="020B0400000000000000" pitchFamily="50" charset="-128"/>
              <a:cs typeface="+mn-cs"/>
            </a:rPr>
            <a:t>令和７年</a:t>
          </a:r>
          <a:r>
            <a:rPr kumimoji="1" lang="ja-JP" altLang="en-US" sz="1400" b="1">
              <a:effectLst/>
              <a:latin typeface="BIZ UDPゴシック" panose="020B0400000000000000" pitchFamily="50" charset="-128"/>
              <a:ea typeface="BIZ UDPゴシック" panose="020B0400000000000000" pitchFamily="50" charset="-128"/>
              <a:cs typeface="+mn-cs"/>
            </a:rPr>
            <a:t>８</a:t>
          </a:r>
          <a:r>
            <a:rPr kumimoji="1" lang="ja-JP" altLang="ja-JP" sz="1400" b="1">
              <a:effectLst/>
              <a:latin typeface="BIZ UDPゴシック" panose="020B0400000000000000" pitchFamily="50" charset="-128"/>
              <a:ea typeface="BIZ UDPゴシック" panose="020B0400000000000000" pitchFamily="50" charset="-128"/>
              <a:cs typeface="+mn-cs"/>
            </a:rPr>
            <a:t>月</a:t>
          </a:r>
          <a:r>
            <a:rPr kumimoji="1" lang="ja-JP" altLang="en-US" sz="1400" b="1">
              <a:effectLst/>
              <a:latin typeface="BIZ UDPゴシック" panose="020B0400000000000000" pitchFamily="50" charset="-128"/>
              <a:ea typeface="BIZ UDPゴシック" panose="020B0400000000000000" pitchFamily="50" charset="-128"/>
              <a:cs typeface="+mn-cs"/>
            </a:rPr>
            <a:t>分から</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en-US" sz="1400" b="1">
              <a:effectLst/>
              <a:latin typeface="BIZ UDPゴシック" panose="020B0400000000000000" pitchFamily="50" charset="-128"/>
              <a:ea typeface="BIZ UDPゴシック" panose="020B0400000000000000" pitchFamily="50" charset="-128"/>
              <a:cs typeface="+mn-cs"/>
            </a:rPr>
            <a:t>円ベースアップ（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％アップ）　→　</a:t>
          </a:r>
          <a:r>
            <a:rPr kumimoji="1" lang="ja-JP" altLang="ja-JP" sz="1400" b="1">
              <a:effectLst/>
              <a:latin typeface="BIZ UDPゴシック" panose="020B0400000000000000" pitchFamily="50" charset="-128"/>
              <a:ea typeface="BIZ UDPゴシック" panose="020B0400000000000000" pitchFamily="50" charset="-128"/>
              <a:cs typeface="+mn-cs"/>
            </a:rPr>
            <a:t>　：</a:t>
          </a:r>
          <a:r>
            <a:rPr kumimoji="1" lang="en-US" altLang="ja-JP" sz="1400" b="1">
              <a:effectLst/>
              <a:latin typeface="BIZ UDPゴシック" panose="020B0400000000000000" pitchFamily="50" charset="-128"/>
              <a:ea typeface="BIZ UDPゴシック" panose="020B0400000000000000" pitchFamily="50" charset="-128"/>
              <a:cs typeface="+mn-cs"/>
            </a:rPr>
            <a:t>10.5</a:t>
          </a:r>
          <a:r>
            <a:rPr kumimoji="1" lang="ja-JP" altLang="ja-JP" sz="1400" b="1">
              <a:effectLst/>
              <a:latin typeface="BIZ UDPゴシック" panose="020B0400000000000000" pitchFamily="50" charset="-128"/>
              <a:ea typeface="BIZ UDPゴシック" panose="020B0400000000000000" pitchFamily="50" charset="-128"/>
              <a:cs typeface="+mn-cs"/>
            </a:rPr>
            <a:t>万円</a:t>
          </a:r>
          <a:r>
            <a:rPr kumimoji="1" lang="en-US" altLang="ja-JP" sz="1400" b="1">
              <a:effectLst/>
              <a:latin typeface="BIZ UDPゴシック" panose="020B0400000000000000" pitchFamily="50" charset="-128"/>
              <a:ea typeface="BIZ UDPゴシック" panose="020B0400000000000000" pitchFamily="50" charset="-128"/>
              <a:cs typeface="+mn-cs"/>
            </a:rPr>
            <a:t>/1</a:t>
          </a:r>
          <a:r>
            <a:rPr kumimoji="1" lang="ja-JP" altLang="ja-JP" sz="1400" b="1">
              <a:effectLst/>
              <a:latin typeface="BIZ UDPゴシック" panose="020B0400000000000000" pitchFamily="50" charset="-128"/>
              <a:ea typeface="BIZ UDPゴシック" panose="020B0400000000000000" pitchFamily="50" charset="-128"/>
              <a:cs typeface="+mn-cs"/>
            </a:rPr>
            <a:t>名月額平均</a:t>
          </a:r>
          <a:r>
            <a:rPr kumimoji="1" lang="ja-JP" altLang="en-US" sz="1400" b="1" kern="1200">
              <a:latin typeface="BIZ UDPゴシック" panose="020B0400000000000000" pitchFamily="50" charset="-128"/>
              <a:ea typeface="BIZ UDPゴシック" panose="020B0400000000000000" pitchFamily="50" charset="-128"/>
              <a:cs typeface="+mn-cs"/>
            </a:rPr>
            <a:t>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月～令和８年５月までの、上記</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ja-JP" sz="1400" b="1">
              <a:effectLst/>
              <a:latin typeface="BIZ UDPゴシック" panose="020B0400000000000000" pitchFamily="50" charset="-128"/>
              <a:ea typeface="BIZ UDPゴシック" panose="020B0400000000000000" pitchFamily="50" charset="-128"/>
              <a:cs typeface="+mn-cs"/>
            </a:rPr>
            <a:t>円アップ（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ja-JP" sz="1400" b="1">
              <a:effectLst/>
              <a:latin typeface="BIZ UDPゴシック" panose="020B0400000000000000" pitchFamily="50" charset="-128"/>
              <a:ea typeface="BIZ UDPゴシック" panose="020B0400000000000000" pitchFamily="50" charset="-128"/>
              <a:cs typeface="+mn-cs"/>
            </a:rPr>
            <a:t>％アップ）　</a:t>
          </a:r>
          <a:r>
            <a:rPr kumimoji="1" lang="ja-JP" altLang="en-US" sz="1400" b="1">
              <a:effectLst/>
              <a:latin typeface="BIZ UDPゴシック" panose="020B0400000000000000" pitchFamily="50" charset="-128"/>
              <a:ea typeface="BIZ UDPゴシック" panose="020B0400000000000000" pitchFamily="50" charset="-128"/>
              <a:cs typeface="+mn-cs"/>
            </a:rPr>
            <a:t>のうち２％を超える分＝</a:t>
          </a:r>
          <a:r>
            <a:rPr kumimoji="1" lang="en-US" altLang="ja-JP" sz="1400" b="1">
              <a:effectLst/>
              <a:latin typeface="BIZ UDPゴシック" panose="020B0400000000000000" pitchFamily="50" charset="-128"/>
              <a:ea typeface="BIZ UDPゴシック" panose="020B0400000000000000" pitchFamily="50" charset="-128"/>
              <a:cs typeface="+mn-cs"/>
            </a:rPr>
            <a:t>3000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×6</a:t>
          </a:r>
          <a:r>
            <a:rPr kumimoji="1" lang="ja-JP" altLang="en-US" sz="1400" b="1">
              <a:effectLst/>
              <a:latin typeface="BIZ UDPゴシック" panose="020B0400000000000000" pitchFamily="50" charset="-128"/>
              <a:ea typeface="BIZ UDPゴシック" panose="020B0400000000000000" pitchFamily="50" charset="-128"/>
              <a:cs typeface="+mn-cs"/>
            </a:rPr>
            <a:t>ヶ月分（</a:t>
          </a:r>
          <a:r>
            <a:rPr kumimoji="1" lang="en-US" altLang="ja-JP" sz="1400" b="1">
              <a:effectLst/>
              <a:latin typeface="BIZ UDPゴシック" panose="020B0400000000000000" pitchFamily="50" charset="-128"/>
              <a:ea typeface="BIZ UDPゴシック" panose="020B0400000000000000" pitchFamily="50" charset="-128"/>
              <a:cs typeface="+mn-cs"/>
            </a:rPr>
            <a:t>12</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18,000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a:t>
          </a:r>
          <a:r>
            <a:rPr kumimoji="1" lang="ja-JP" altLang="en-US" sz="1400" b="1">
              <a:effectLst/>
              <a:latin typeface="BIZ UDPゴシック" panose="020B0400000000000000" pitchFamily="50" charset="-128"/>
              <a:ea typeface="BIZ UDPゴシック" panose="020B0400000000000000" pitchFamily="50" charset="-128"/>
              <a:cs typeface="+mn-cs"/>
            </a:rPr>
            <a:t>名は、</a:t>
          </a:r>
          <a:endParaRPr kumimoji="1" lang="en-US" altLang="ja-JP" sz="1400" b="1">
            <a:effectLst/>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a:effectLst/>
              <a:latin typeface="BIZ UDPゴシック" panose="020B0400000000000000" pitchFamily="50" charset="-128"/>
              <a:ea typeface="BIZ UDPゴシック" panose="020B0400000000000000" pitchFamily="50" charset="-128"/>
              <a:cs typeface="+mn-cs"/>
            </a:rPr>
            <a:t>　　　補助金制度の開始前の賃上げだが、補助対象とすることが可能</a:t>
          </a:r>
          <a:endParaRPr kumimoji="1" lang="en-US" altLang="ja-JP" sz="1400" b="1" kern="1200">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8</xdr:col>
      <xdr:colOff>2976563</xdr:colOff>
      <xdr:row>8</xdr:row>
      <xdr:rowOff>59531</xdr:rowOff>
    </xdr:from>
    <xdr:to>
      <xdr:col>10</xdr:col>
      <xdr:colOff>381000</xdr:colOff>
      <xdr:row>17</xdr:row>
      <xdr:rowOff>119062</xdr:rowOff>
    </xdr:to>
    <xdr:sp macro="" textlink="">
      <xdr:nvSpPr>
        <xdr:cNvPr id="3" name="正方形/長方形 2">
          <a:extLst>
            <a:ext uri="{FF2B5EF4-FFF2-40B4-BE49-F238E27FC236}">
              <a16:creationId xmlns:a16="http://schemas.microsoft.com/office/drawing/2014/main" id="{934BF524-24EE-4039-8EAC-5AAAAAF81D4B}"/>
            </a:ext>
          </a:extLst>
        </xdr:cNvPr>
        <xdr:cNvSpPr/>
      </xdr:nvSpPr>
      <xdr:spPr bwMode="auto">
        <a:xfrm>
          <a:off x="15085219" y="6786562"/>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6</a:t>
          </a:r>
          <a:r>
            <a:rPr kumimoji="1" lang="ja-JP" altLang="en-US" sz="2800" kern="1200"/>
            <a:t>月</a:t>
          </a:r>
          <a:r>
            <a:rPr kumimoji="1" lang="en-US" altLang="ja-JP" sz="2800" kern="1200"/>
            <a:t>1</a:t>
          </a:r>
          <a:r>
            <a:rPr kumimoji="1" lang="ja-JP" altLang="en-US" sz="2800" kern="1200"/>
            <a:t>日時点で</a:t>
          </a:r>
          <a:endParaRPr kumimoji="1" lang="en-US" altLang="ja-JP" sz="2800" kern="1200"/>
        </a:p>
        <a:p>
          <a:pPr algn="ctr"/>
          <a:r>
            <a:rPr kumimoji="1" lang="ja-JP" altLang="en-US" sz="2800" kern="1200"/>
            <a:t>国にて様式変更されています。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371475</xdr:colOff>
      <xdr:row>5</xdr:row>
      <xdr:rowOff>0</xdr:rowOff>
    </xdr:from>
    <xdr:to>
      <xdr:col>8</xdr:col>
      <xdr:colOff>361969</xdr:colOff>
      <xdr:row>16</xdr:row>
      <xdr:rowOff>160492</xdr:rowOff>
    </xdr:to>
    <xdr:sp macro="" textlink="">
      <xdr:nvSpPr>
        <xdr:cNvPr id="2" name="正方形/長方形 1">
          <a:extLst>
            <a:ext uri="{FF2B5EF4-FFF2-40B4-BE49-F238E27FC236}">
              <a16:creationId xmlns:a16="http://schemas.microsoft.com/office/drawing/2014/main" id="{AAAE2319-33CB-4DDE-897D-CF2CAC04A634}"/>
            </a:ext>
          </a:extLst>
        </xdr:cNvPr>
        <xdr:cNvSpPr/>
      </xdr:nvSpPr>
      <xdr:spPr bwMode="auto">
        <a:xfrm>
          <a:off x="3657600" y="857250"/>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入力不要</a:t>
          </a:r>
          <a:endParaRPr kumimoji="1" lang="en-US" altLang="ja-JP" sz="2800" kern="1200"/>
        </a:p>
        <a:p>
          <a:pPr algn="ctr"/>
          <a:r>
            <a:rPr kumimoji="1" lang="ja-JP" altLang="en-US" sz="2800" kern="1200"/>
            <a:t>原則使用しません。</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10</xdr:row>
          <xdr:rowOff>133350</xdr:rowOff>
        </xdr:from>
        <xdr:to>
          <xdr:col>1</xdr:col>
          <xdr:colOff>533400</xdr:colOff>
          <xdr:row>12</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6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12</xdr:row>
          <xdr:rowOff>142875</xdr:rowOff>
        </xdr:from>
        <xdr:to>
          <xdr:col>1</xdr:col>
          <xdr:colOff>542925</xdr:colOff>
          <xdr:row>14</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6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19</xdr:row>
          <xdr:rowOff>133350</xdr:rowOff>
        </xdr:from>
        <xdr:to>
          <xdr:col>1</xdr:col>
          <xdr:colOff>533400</xdr:colOff>
          <xdr:row>21</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6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27</xdr:row>
          <xdr:rowOff>104775</xdr:rowOff>
        </xdr:from>
        <xdr:to>
          <xdr:col>1</xdr:col>
          <xdr:colOff>552450</xdr:colOff>
          <xdr:row>29</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6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266700</xdr:rowOff>
        </xdr:from>
        <xdr:to>
          <xdr:col>1</xdr:col>
          <xdr:colOff>542925</xdr:colOff>
          <xdr:row>16</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6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29</xdr:row>
          <xdr:rowOff>133350</xdr:rowOff>
        </xdr:from>
        <xdr:to>
          <xdr:col>1</xdr:col>
          <xdr:colOff>552450</xdr:colOff>
          <xdr:row>31</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6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31</xdr:row>
          <xdr:rowOff>142875</xdr:rowOff>
        </xdr:from>
        <xdr:to>
          <xdr:col>1</xdr:col>
          <xdr:colOff>561975</xdr:colOff>
          <xdr:row>33</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6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35</xdr:row>
          <xdr:rowOff>123825</xdr:rowOff>
        </xdr:from>
        <xdr:to>
          <xdr:col>1</xdr:col>
          <xdr:colOff>571500</xdr:colOff>
          <xdr:row>37</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6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19</xdr:row>
          <xdr:rowOff>133350</xdr:rowOff>
        </xdr:from>
        <xdr:to>
          <xdr:col>1</xdr:col>
          <xdr:colOff>533400</xdr:colOff>
          <xdr:row>21</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6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21</xdr:row>
          <xdr:rowOff>142875</xdr:rowOff>
        </xdr:from>
        <xdr:to>
          <xdr:col>1</xdr:col>
          <xdr:colOff>542925</xdr:colOff>
          <xdr:row>23</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6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24</xdr:row>
          <xdr:rowOff>133350</xdr:rowOff>
        </xdr:from>
        <xdr:to>
          <xdr:col>1</xdr:col>
          <xdr:colOff>552450</xdr:colOff>
          <xdr:row>26</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6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142875</xdr:rowOff>
        </xdr:from>
        <xdr:to>
          <xdr:col>1</xdr:col>
          <xdr:colOff>571500</xdr:colOff>
          <xdr:row>35</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6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571500</xdr:colOff>
      <xdr:row>2</xdr:row>
      <xdr:rowOff>166687</xdr:rowOff>
    </xdr:from>
    <xdr:to>
      <xdr:col>11</xdr:col>
      <xdr:colOff>3690937</xdr:colOff>
      <xdr:row>8</xdr:row>
      <xdr:rowOff>23812</xdr:rowOff>
    </xdr:to>
    <xdr:sp macro="" textlink="">
      <xdr:nvSpPr>
        <xdr:cNvPr id="2" name="正方形/長方形 1">
          <a:extLst>
            <a:ext uri="{FF2B5EF4-FFF2-40B4-BE49-F238E27FC236}">
              <a16:creationId xmlns:a16="http://schemas.microsoft.com/office/drawing/2014/main" id="{F7611A16-31CC-4B30-8D29-E4003543F5D2}"/>
            </a:ext>
          </a:extLst>
        </xdr:cNvPr>
        <xdr:cNvSpPr/>
      </xdr:nvSpPr>
      <xdr:spPr bwMode="auto">
        <a:xfrm>
          <a:off x="12144375" y="773906"/>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7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7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7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7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7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7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7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7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7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7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3</xdr:row>
      <xdr:rowOff>0</xdr:rowOff>
    </xdr:from>
    <xdr:to>
      <xdr:col>11</xdr:col>
      <xdr:colOff>390525</xdr:colOff>
      <xdr:row>7</xdr:row>
      <xdr:rowOff>302419</xdr:rowOff>
    </xdr:to>
    <xdr:sp macro="" textlink="">
      <xdr:nvSpPr>
        <xdr:cNvPr id="3" name="正方形/長方形 2">
          <a:extLst>
            <a:ext uri="{FF2B5EF4-FFF2-40B4-BE49-F238E27FC236}">
              <a16:creationId xmlns:a16="http://schemas.microsoft.com/office/drawing/2014/main" id="{067AF74C-8260-4AAB-A014-C20463D52E45}"/>
            </a:ext>
          </a:extLst>
        </xdr:cNvPr>
        <xdr:cNvSpPr/>
      </xdr:nvSpPr>
      <xdr:spPr bwMode="auto">
        <a:xfrm>
          <a:off x="7686675" y="533400"/>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8</xdr:row>
      <xdr:rowOff>0</xdr:rowOff>
    </xdr:from>
    <xdr:to>
      <xdr:col>8</xdr:col>
      <xdr:colOff>2476500</xdr:colOff>
      <xdr:row>20</xdr:row>
      <xdr:rowOff>46192</xdr:rowOff>
    </xdr:to>
    <xdr:sp macro="" textlink="">
      <xdr:nvSpPr>
        <xdr:cNvPr id="2" name="正方形/長方形 1">
          <a:extLst>
            <a:ext uri="{FF2B5EF4-FFF2-40B4-BE49-F238E27FC236}">
              <a16:creationId xmlns:a16="http://schemas.microsoft.com/office/drawing/2014/main" id="{62CAF330-F883-4173-9C3D-07C24AB67789}"/>
            </a:ext>
          </a:extLst>
        </xdr:cNvPr>
        <xdr:cNvSpPr/>
      </xdr:nvSpPr>
      <xdr:spPr bwMode="auto">
        <a:xfrm>
          <a:off x="0" y="6734175"/>
          <a:ext cx="14582775" cy="210359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t" upright="1"/>
        <a:lstStyle/>
        <a:p>
          <a:pPr algn="l"/>
          <a:r>
            <a:rPr kumimoji="1" lang="ja-JP" altLang="en-US" sz="1400" b="1" kern="1200">
              <a:latin typeface="BIZ UDPゴシック" panose="020B0400000000000000" pitchFamily="50" charset="-128"/>
              <a:ea typeface="BIZ UDPゴシック" panose="020B0400000000000000" pitchFamily="50" charset="-128"/>
            </a:rPr>
            <a:t>　●令和７年３月</a:t>
          </a:r>
          <a:r>
            <a:rPr kumimoji="1" lang="en-US" altLang="ja-JP" sz="1400" b="1" kern="1200">
              <a:latin typeface="BIZ UDPゴシック" panose="020B0400000000000000" pitchFamily="50" charset="-128"/>
              <a:ea typeface="BIZ UDPゴシック" panose="020B0400000000000000" pitchFamily="50" charset="-128"/>
            </a:rPr>
            <a:t>31</a:t>
          </a:r>
          <a:r>
            <a:rPr kumimoji="1" lang="ja-JP" altLang="en-US" sz="1400" b="1" kern="1200">
              <a:latin typeface="BIZ UDPゴシック" panose="020B0400000000000000" pitchFamily="50" charset="-128"/>
              <a:ea typeface="BIZ UDPゴシック" panose="020B0400000000000000" pitchFamily="50" charset="-128"/>
            </a:rPr>
            <a:t>日時点の賃金水準と比較して、</a:t>
          </a:r>
          <a:r>
            <a:rPr kumimoji="1" lang="en-US" altLang="ja-JP" sz="1400" b="1" kern="1200">
              <a:latin typeface="BIZ UDPゴシック" panose="020B0400000000000000" pitchFamily="50" charset="-128"/>
              <a:ea typeface="BIZ UDPゴシック" panose="020B0400000000000000" pitchFamily="50" charset="-128"/>
            </a:rPr>
            <a:t>2.0</a:t>
          </a:r>
          <a:r>
            <a:rPr kumimoji="1" lang="ja-JP" altLang="en-US" sz="1400" b="1" kern="1200">
              <a:latin typeface="BIZ UDPゴシック" panose="020B0400000000000000" pitchFamily="50" charset="-128"/>
              <a:ea typeface="BIZ UDPゴシック" panose="020B0400000000000000" pitchFamily="50" charset="-128"/>
            </a:rPr>
            <a:t>％を上回って実施している場合について</a:t>
          </a:r>
          <a:endParaRPr kumimoji="1" lang="en-US" altLang="ja-JP" sz="1400" b="1" kern="1200">
            <a:latin typeface="BIZ UDPゴシック" panose="020B0400000000000000" pitchFamily="50" charset="-128"/>
            <a:ea typeface="BIZ UDPゴシック" panose="020B0400000000000000" pitchFamily="50" charset="-128"/>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月の補助算定期間前である</a:t>
          </a:r>
          <a:r>
            <a:rPr kumimoji="1" lang="ja-JP" altLang="ja-JP" sz="1400" b="1" kern="1200">
              <a:latin typeface="BIZ UDPゴシック" panose="020B0400000000000000" pitchFamily="50" charset="-128"/>
              <a:ea typeface="BIZ UDPゴシック" panose="020B0400000000000000" pitchFamily="50" charset="-128"/>
              <a:cs typeface="+mn-cs"/>
            </a:rPr>
            <a:t>令和</a:t>
          </a:r>
          <a:r>
            <a:rPr kumimoji="1" lang="en-US" altLang="ja-JP" sz="1400" b="1" kern="1200">
              <a:latin typeface="BIZ UDPゴシック" panose="020B0400000000000000" pitchFamily="50" charset="-128"/>
              <a:ea typeface="BIZ UDPゴシック" panose="020B0400000000000000" pitchFamily="50" charset="-128"/>
              <a:cs typeface="+mn-cs"/>
            </a:rPr>
            <a:t>7</a:t>
          </a:r>
          <a:r>
            <a:rPr kumimoji="1" lang="ja-JP" altLang="ja-JP" sz="1400" b="1" kern="1200">
              <a:latin typeface="BIZ UDPゴシック" panose="020B0400000000000000" pitchFamily="50" charset="-128"/>
              <a:ea typeface="BIZ UDPゴシック" panose="020B0400000000000000" pitchFamily="50" charset="-128"/>
              <a:cs typeface="+mn-cs"/>
            </a:rPr>
            <a:t>年</a:t>
          </a:r>
          <a:r>
            <a:rPr kumimoji="1" lang="en-US" altLang="ja-JP" sz="1400" b="1" kern="1200">
              <a:latin typeface="BIZ UDPゴシック" panose="020B0400000000000000" pitchFamily="50" charset="-128"/>
              <a:ea typeface="BIZ UDPゴシック" panose="020B0400000000000000" pitchFamily="50" charset="-128"/>
              <a:cs typeface="+mn-cs"/>
            </a:rPr>
            <a:t>3</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31</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en-US" altLang="ja-JP" sz="1400" b="1" kern="1200">
              <a:latin typeface="BIZ UDPゴシック" panose="020B0400000000000000" pitchFamily="50" charset="-128"/>
              <a:ea typeface="BIZ UDPゴシック" panose="020B0400000000000000" pitchFamily="50" charset="-128"/>
              <a:cs typeface="+mn-cs"/>
            </a:rPr>
            <a:t>11</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30</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ja-JP" altLang="en-US" sz="1400" b="1" kern="1200">
              <a:latin typeface="BIZ UDPゴシック" panose="020B0400000000000000" pitchFamily="50" charset="-128"/>
              <a:ea typeface="BIZ UDPゴシック" panose="020B0400000000000000" pitchFamily="50" charset="-128"/>
              <a:cs typeface="+mn-cs"/>
            </a:rPr>
            <a:t>の間に既に賃上げしていた場合、令和７年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月～令和８年５月の当該賃上げの</a:t>
          </a:r>
          <a:r>
            <a:rPr kumimoji="1" lang="en-US" altLang="ja-JP" sz="1400" b="1" kern="1200">
              <a:latin typeface="BIZ UDPゴシック" panose="020B0400000000000000" pitchFamily="50" charset="-128"/>
              <a:ea typeface="BIZ UDPゴシック" panose="020B0400000000000000" pitchFamily="50" charset="-128"/>
              <a:cs typeface="+mn-cs"/>
            </a:rPr>
            <a:t>2.0</a:t>
          </a:r>
          <a:r>
            <a:rPr kumimoji="1" lang="ja-JP" altLang="en-US" sz="1400" b="1" kern="1200">
              <a:latin typeface="BIZ UDPゴシック" panose="020B0400000000000000" pitchFamily="50" charset="-128"/>
              <a:ea typeface="BIZ UDPゴシック" panose="020B0400000000000000" pitchFamily="50" charset="-128"/>
              <a:cs typeface="+mn-cs"/>
            </a:rPr>
            <a:t>％を上回る部分は、</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特例的に補助対象とできます。）</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・例：</a:t>
          </a:r>
          <a:r>
            <a:rPr kumimoji="1" lang="ja-JP" altLang="ja-JP" sz="1400" b="1" kern="1200">
              <a:latin typeface="BIZ UDPゴシック" panose="020B0400000000000000" pitchFamily="50" charset="-128"/>
              <a:ea typeface="BIZ UDPゴシック" panose="020B0400000000000000" pitchFamily="50" charset="-128"/>
              <a:cs typeface="+mn-cs"/>
            </a:rPr>
            <a:t>令和７年３月</a:t>
          </a:r>
          <a:r>
            <a:rPr kumimoji="1" lang="ja-JP" altLang="en-US" sz="1400" b="1" kern="1200">
              <a:latin typeface="BIZ UDPゴシック" panose="020B0400000000000000" pitchFamily="50" charset="-128"/>
              <a:ea typeface="BIZ UDPゴシック" panose="020B0400000000000000" pitchFamily="50" charset="-128"/>
              <a:cs typeface="+mn-cs"/>
            </a:rPr>
            <a:t>３１</a:t>
          </a:r>
          <a:r>
            <a:rPr kumimoji="1" lang="ja-JP" altLang="ja-JP" sz="1400" b="1" kern="1200">
              <a:latin typeface="BIZ UDPゴシック" panose="020B0400000000000000" pitchFamily="50" charset="-128"/>
              <a:ea typeface="BIZ UDPゴシック" panose="020B0400000000000000" pitchFamily="50" charset="-128"/>
              <a:cs typeface="+mn-cs"/>
            </a:rPr>
            <a:t>日時点の賃金水準</a:t>
          </a: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10</a:t>
          </a:r>
          <a:r>
            <a:rPr kumimoji="1" lang="ja-JP" altLang="en-US" sz="1400" b="1" kern="1200">
              <a:latin typeface="BIZ UDPゴシック" panose="020B0400000000000000" pitchFamily="50" charset="-128"/>
              <a:ea typeface="BIZ UDPゴシック" panose="020B0400000000000000" pitchFamily="50" charset="-128"/>
              <a:cs typeface="+mn-cs"/>
            </a:rPr>
            <a:t>万円</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名月額平均　　</a:t>
          </a:r>
          <a:r>
            <a:rPr kumimoji="1" lang="en-US" altLang="ja-JP" sz="1400" b="1" kern="1200">
              <a:latin typeface="BIZ UDPゴシック" panose="020B0400000000000000" pitchFamily="50" charset="-128"/>
              <a:ea typeface="BIZ UDPゴシック" panose="020B0400000000000000" pitchFamily="50" charset="-128"/>
              <a:cs typeface="+mn-cs"/>
            </a:rPr>
            <a:t>※</a:t>
          </a:r>
          <a:r>
            <a:rPr kumimoji="1" lang="ja-JP" altLang="en-US" sz="1400" b="1" kern="1200">
              <a:latin typeface="BIZ UDPゴシック" panose="020B0400000000000000" pitchFamily="50" charset="-128"/>
              <a:ea typeface="BIZ UDPゴシック" panose="020B0400000000000000" pitchFamily="50" charset="-128"/>
              <a:cs typeface="+mn-cs"/>
            </a:rPr>
            <a:t>対象職員の</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5</a:t>
          </a:r>
          <a:r>
            <a:rPr kumimoji="1" lang="ja-JP" altLang="en-US" sz="1400" b="1" kern="1200">
              <a:latin typeface="BIZ UDPゴシック" panose="020B0400000000000000" pitchFamily="50" charset="-128"/>
              <a:ea typeface="BIZ UDPゴシック" panose="020B0400000000000000" pitchFamily="50" charset="-128"/>
              <a:cs typeface="+mn-cs"/>
            </a:rPr>
            <a:t>月の賃金総額の</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ヶ月の平均額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ja-JP" altLang="ja-JP" sz="1400" b="1">
              <a:effectLst/>
              <a:latin typeface="BIZ UDPゴシック" panose="020B0400000000000000" pitchFamily="50" charset="-128"/>
              <a:ea typeface="BIZ UDPゴシック" panose="020B0400000000000000" pitchFamily="50" charset="-128"/>
              <a:cs typeface="+mn-cs"/>
            </a:rPr>
            <a:t>令和７年</a:t>
          </a:r>
          <a:r>
            <a:rPr kumimoji="1" lang="ja-JP" altLang="en-US" sz="1400" b="1">
              <a:effectLst/>
              <a:latin typeface="BIZ UDPゴシック" panose="020B0400000000000000" pitchFamily="50" charset="-128"/>
              <a:ea typeface="BIZ UDPゴシック" panose="020B0400000000000000" pitchFamily="50" charset="-128"/>
              <a:cs typeface="+mn-cs"/>
            </a:rPr>
            <a:t>８</a:t>
          </a:r>
          <a:r>
            <a:rPr kumimoji="1" lang="ja-JP" altLang="ja-JP" sz="1400" b="1">
              <a:effectLst/>
              <a:latin typeface="BIZ UDPゴシック" panose="020B0400000000000000" pitchFamily="50" charset="-128"/>
              <a:ea typeface="BIZ UDPゴシック" panose="020B0400000000000000" pitchFamily="50" charset="-128"/>
              <a:cs typeface="+mn-cs"/>
            </a:rPr>
            <a:t>月</a:t>
          </a:r>
          <a:r>
            <a:rPr kumimoji="1" lang="ja-JP" altLang="en-US" sz="1400" b="1">
              <a:effectLst/>
              <a:latin typeface="BIZ UDPゴシック" panose="020B0400000000000000" pitchFamily="50" charset="-128"/>
              <a:ea typeface="BIZ UDPゴシック" panose="020B0400000000000000" pitchFamily="50" charset="-128"/>
              <a:cs typeface="+mn-cs"/>
            </a:rPr>
            <a:t>分から</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en-US" sz="1400" b="1">
              <a:effectLst/>
              <a:latin typeface="BIZ UDPゴシック" panose="020B0400000000000000" pitchFamily="50" charset="-128"/>
              <a:ea typeface="BIZ UDPゴシック" panose="020B0400000000000000" pitchFamily="50" charset="-128"/>
              <a:cs typeface="+mn-cs"/>
            </a:rPr>
            <a:t>円ベースアップ（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％アップ）　→　</a:t>
          </a:r>
          <a:r>
            <a:rPr kumimoji="1" lang="ja-JP" altLang="ja-JP" sz="1400" b="1">
              <a:effectLst/>
              <a:latin typeface="BIZ UDPゴシック" panose="020B0400000000000000" pitchFamily="50" charset="-128"/>
              <a:ea typeface="BIZ UDPゴシック" panose="020B0400000000000000" pitchFamily="50" charset="-128"/>
              <a:cs typeface="+mn-cs"/>
            </a:rPr>
            <a:t>　：</a:t>
          </a:r>
          <a:r>
            <a:rPr kumimoji="1" lang="en-US" altLang="ja-JP" sz="1400" b="1">
              <a:effectLst/>
              <a:latin typeface="BIZ UDPゴシック" panose="020B0400000000000000" pitchFamily="50" charset="-128"/>
              <a:ea typeface="BIZ UDPゴシック" panose="020B0400000000000000" pitchFamily="50" charset="-128"/>
              <a:cs typeface="+mn-cs"/>
            </a:rPr>
            <a:t>10.5</a:t>
          </a:r>
          <a:r>
            <a:rPr kumimoji="1" lang="ja-JP" altLang="ja-JP" sz="1400" b="1">
              <a:effectLst/>
              <a:latin typeface="BIZ UDPゴシック" panose="020B0400000000000000" pitchFamily="50" charset="-128"/>
              <a:ea typeface="BIZ UDPゴシック" panose="020B0400000000000000" pitchFamily="50" charset="-128"/>
              <a:cs typeface="+mn-cs"/>
            </a:rPr>
            <a:t>万円</a:t>
          </a:r>
          <a:r>
            <a:rPr kumimoji="1" lang="en-US" altLang="ja-JP" sz="1400" b="1">
              <a:effectLst/>
              <a:latin typeface="BIZ UDPゴシック" panose="020B0400000000000000" pitchFamily="50" charset="-128"/>
              <a:ea typeface="BIZ UDPゴシック" panose="020B0400000000000000" pitchFamily="50" charset="-128"/>
              <a:cs typeface="+mn-cs"/>
            </a:rPr>
            <a:t>/1</a:t>
          </a:r>
          <a:r>
            <a:rPr kumimoji="1" lang="ja-JP" altLang="ja-JP" sz="1400" b="1">
              <a:effectLst/>
              <a:latin typeface="BIZ UDPゴシック" panose="020B0400000000000000" pitchFamily="50" charset="-128"/>
              <a:ea typeface="BIZ UDPゴシック" panose="020B0400000000000000" pitchFamily="50" charset="-128"/>
              <a:cs typeface="+mn-cs"/>
            </a:rPr>
            <a:t>名月額平均</a:t>
          </a:r>
          <a:r>
            <a:rPr kumimoji="1" lang="ja-JP" altLang="en-US" sz="1400" b="1" kern="1200">
              <a:latin typeface="BIZ UDPゴシック" panose="020B0400000000000000" pitchFamily="50" charset="-128"/>
              <a:ea typeface="BIZ UDPゴシック" panose="020B0400000000000000" pitchFamily="50" charset="-128"/>
              <a:cs typeface="+mn-cs"/>
            </a:rPr>
            <a:t>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月～令和８年５月までの、上記</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ja-JP" sz="1400" b="1">
              <a:effectLst/>
              <a:latin typeface="BIZ UDPゴシック" panose="020B0400000000000000" pitchFamily="50" charset="-128"/>
              <a:ea typeface="BIZ UDPゴシック" panose="020B0400000000000000" pitchFamily="50" charset="-128"/>
              <a:cs typeface="+mn-cs"/>
            </a:rPr>
            <a:t>円アップ（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ja-JP" sz="1400" b="1">
              <a:effectLst/>
              <a:latin typeface="BIZ UDPゴシック" panose="020B0400000000000000" pitchFamily="50" charset="-128"/>
              <a:ea typeface="BIZ UDPゴシック" panose="020B0400000000000000" pitchFamily="50" charset="-128"/>
              <a:cs typeface="+mn-cs"/>
            </a:rPr>
            <a:t>％アップ）　</a:t>
          </a:r>
          <a:r>
            <a:rPr kumimoji="1" lang="ja-JP" altLang="en-US" sz="1400" b="1">
              <a:effectLst/>
              <a:latin typeface="BIZ UDPゴシック" panose="020B0400000000000000" pitchFamily="50" charset="-128"/>
              <a:ea typeface="BIZ UDPゴシック" panose="020B0400000000000000" pitchFamily="50" charset="-128"/>
              <a:cs typeface="+mn-cs"/>
            </a:rPr>
            <a:t>のうち２％を超える分＝</a:t>
          </a:r>
          <a:r>
            <a:rPr kumimoji="1" lang="en-US" altLang="ja-JP" sz="1400" b="1">
              <a:effectLst/>
              <a:latin typeface="BIZ UDPゴシック" panose="020B0400000000000000" pitchFamily="50" charset="-128"/>
              <a:ea typeface="BIZ UDPゴシック" panose="020B0400000000000000" pitchFamily="50" charset="-128"/>
              <a:cs typeface="+mn-cs"/>
            </a:rPr>
            <a:t>3000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×6</a:t>
          </a:r>
          <a:r>
            <a:rPr kumimoji="1" lang="ja-JP" altLang="en-US" sz="1400" b="1">
              <a:effectLst/>
              <a:latin typeface="BIZ UDPゴシック" panose="020B0400000000000000" pitchFamily="50" charset="-128"/>
              <a:ea typeface="BIZ UDPゴシック" panose="020B0400000000000000" pitchFamily="50" charset="-128"/>
              <a:cs typeface="+mn-cs"/>
            </a:rPr>
            <a:t>ヶ月分（</a:t>
          </a:r>
          <a:r>
            <a:rPr kumimoji="1" lang="en-US" altLang="ja-JP" sz="1400" b="1">
              <a:effectLst/>
              <a:latin typeface="BIZ UDPゴシック" panose="020B0400000000000000" pitchFamily="50" charset="-128"/>
              <a:ea typeface="BIZ UDPゴシック" panose="020B0400000000000000" pitchFamily="50" charset="-128"/>
              <a:cs typeface="+mn-cs"/>
            </a:rPr>
            <a:t>12</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18,000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a:t>
          </a:r>
          <a:r>
            <a:rPr kumimoji="1" lang="ja-JP" altLang="en-US" sz="1400" b="1">
              <a:effectLst/>
              <a:latin typeface="BIZ UDPゴシック" panose="020B0400000000000000" pitchFamily="50" charset="-128"/>
              <a:ea typeface="BIZ UDPゴシック" panose="020B0400000000000000" pitchFamily="50" charset="-128"/>
              <a:cs typeface="+mn-cs"/>
            </a:rPr>
            <a:t>名は、</a:t>
          </a:r>
          <a:endParaRPr kumimoji="1" lang="en-US" altLang="ja-JP" sz="1400" b="1">
            <a:effectLst/>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a:effectLst/>
              <a:latin typeface="BIZ UDPゴシック" panose="020B0400000000000000" pitchFamily="50" charset="-128"/>
              <a:ea typeface="BIZ UDPゴシック" panose="020B0400000000000000" pitchFamily="50" charset="-128"/>
              <a:cs typeface="+mn-cs"/>
            </a:rPr>
            <a:t>　　　補助金制度の開始前の賃上げだが、補助対象とすることが可能</a:t>
          </a:r>
          <a:endParaRPr kumimoji="1" lang="en-US" altLang="ja-JP" sz="1400" b="1" kern="1200">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8</xdr:col>
      <xdr:colOff>2667001</xdr:colOff>
      <xdr:row>8</xdr:row>
      <xdr:rowOff>35719</xdr:rowOff>
    </xdr:from>
    <xdr:to>
      <xdr:col>10</xdr:col>
      <xdr:colOff>392906</xdr:colOff>
      <xdr:row>17</xdr:row>
      <xdr:rowOff>95250</xdr:rowOff>
    </xdr:to>
    <xdr:sp macro="" textlink="">
      <xdr:nvSpPr>
        <xdr:cNvPr id="3" name="正方形/長方形 2">
          <a:extLst>
            <a:ext uri="{FF2B5EF4-FFF2-40B4-BE49-F238E27FC236}">
              <a16:creationId xmlns:a16="http://schemas.microsoft.com/office/drawing/2014/main" id="{A6D70594-52FF-4492-A95E-05A48A54FA83}"/>
            </a:ext>
          </a:extLst>
        </xdr:cNvPr>
        <xdr:cNvSpPr/>
      </xdr:nvSpPr>
      <xdr:spPr bwMode="auto">
        <a:xfrm>
          <a:off x="14773276" y="6769894"/>
          <a:ext cx="4907755" cy="1602581"/>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6</a:t>
          </a:r>
          <a:r>
            <a:rPr kumimoji="1" lang="ja-JP" altLang="en-US" sz="2800" kern="1200"/>
            <a:t>月</a:t>
          </a:r>
          <a:r>
            <a:rPr kumimoji="1" lang="en-US" altLang="ja-JP" sz="2800" kern="1200"/>
            <a:t>1</a:t>
          </a:r>
          <a:r>
            <a:rPr kumimoji="1" lang="ja-JP" altLang="en-US" sz="2800" kern="1200"/>
            <a:t>日時点で</a:t>
          </a:r>
          <a:endParaRPr kumimoji="1" lang="en-US" altLang="ja-JP" sz="2800" kern="1200"/>
        </a:p>
        <a:p>
          <a:pPr algn="ctr"/>
          <a:r>
            <a:rPr kumimoji="1" lang="ja-JP" altLang="en-US" sz="2800" kern="1200"/>
            <a:t>国にて様式変更されています。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1357313</xdr:colOff>
      <xdr:row>1</xdr:row>
      <xdr:rowOff>130970</xdr:rowOff>
    </xdr:from>
    <xdr:to>
      <xdr:col>4</xdr:col>
      <xdr:colOff>1333500</xdr:colOff>
      <xdr:row>5</xdr:row>
      <xdr:rowOff>309565</xdr:rowOff>
    </xdr:to>
    <xdr:sp macro="" textlink="">
      <xdr:nvSpPr>
        <xdr:cNvPr id="2" name="正方形/長方形 1">
          <a:extLst>
            <a:ext uri="{FF2B5EF4-FFF2-40B4-BE49-F238E27FC236}">
              <a16:creationId xmlns:a16="http://schemas.microsoft.com/office/drawing/2014/main" id="{350D2E05-8E50-47F9-8008-5132724A707A}"/>
            </a:ext>
          </a:extLst>
        </xdr:cNvPr>
        <xdr:cNvSpPr/>
      </xdr:nvSpPr>
      <xdr:spPr bwMode="auto">
        <a:xfrm>
          <a:off x="1357313" y="452439"/>
          <a:ext cx="7084218" cy="183356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4000" kern="1200">
              <a:solidFill>
                <a:srgbClr val="FF0000"/>
              </a:solidFill>
            </a:rPr>
            <a:t>記載例</a:t>
          </a:r>
          <a:endParaRPr kumimoji="1" lang="en-US" altLang="ja-JP" sz="4000" kern="1200">
            <a:solidFill>
              <a:srgbClr val="FF0000"/>
            </a:solidFill>
          </a:endParaRPr>
        </a:p>
        <a:p>
          <a:pPr algn="l"/>
          <a:r>
            <a:rPr kumimoji="1" lang="ja-JP" altLang="en-US" sz="1600" b="1" kern="1200">
              <a:solidFill>
                <a:srgbClr val="FF0000"/>
              </a:solidFill>
            </a:rPr>
            <a:t>・</a:t>
          </a:r>
          <a:r>
            <a:rPr kumimoji="1" lang="en-US" altLang="ja-JP" sz="1600" b="1" kern="1200">
              <a:solidFill>
                <a:srgbClr val="FF0000"/>
              </a:solidFill>
            </a:rPr>
            <a:t>R7.8</a:t>
          </a:r>
          <a:r>
            <a:rPr kumimoji="1" lang="ja-JP" altLang="en-US" sz="1600" b="1" kern="1200">
              <a:solidFill>
                <a:srgbClr val="FF0000"/>
              </a:solidFill>
            </a:rPr>
            <a:t>～</a:t>
          </a:r>
          <a:r>
            <a:rPr kumimoji="1" lang="en-US" altLang="ja-JP" sz="1600" b="1" kern="1200">
              <a:solidFill>
                <a:srgbClr val="FF0000"/>
              </a:solidFill>
            </a:rPr>
            <a:t>	5</a:t>
          </a:r>
          <a:r>
            <a:rPr kumimoji="1" lang="ja-JP" altLang="en-US" sz="1600" b="1" kern="1200">
              <a:solidFill>
                <a:srgbClr val="FF0000"/>
              </a:solidFill>
            </a:rPr>
            <a:t>人に</a:t>
          </a:r>
          <a:r>
            <a:rPr kumimoji="1" lang="en-US" altLang="ja-JP" sz="1600" b="1" kern="1200">
              <a:solidFill>
                <a:srgbClr val="FF0000"/>
              </a:solidFill>
            </a:rPr>
            <a:t>5,000</a:t>
          </a:r>
          <a:r>
            <a:rPr kumimoji="1" lang="ja-JP" altLang="en-US" sz="1600" b="1" kern="1200">
              <a:solidFill>
                <a:srgbClr val="FF0000"/>
              </a:solidFill>
            </a:rPr>
            <a:t>円</a:t>
          </a:r>
          <a:r>
            <a:rPr kumimoji="1" lang="en-US" altLang="ja-JP" sz="1600" b="1" kern="1200">
              <a:solidFill>
                <a:srgbClr val="FF0000"/>
              </a:solidFill>
            </a:rPr>
            <a:t>/</a:t>
          </a:r>
          <a:r>
            <a:rPr kumimoji="1" lang="ja-JP" altLang="en-US" sz="1600" b="1" kern="1200">
              <a:solidFill>
                <a:srgbClr val="FF0000"/>
              </a:solidFill>
            </a:rPr>
            <a:t>月アップ　　　　　　　　　　</a:t>
          </a:r>
          <a:r>
            <a:rPr kumimoji="1" lang="ja-JP" altLang="en-US" sz="1600" b="1" kern="1200" baseline="0">
              <a:solidFill>
                <a:srgbClr val="FF0000"/>
              </a:solidFill>
            </a:rPr>
            <a:t> </a:t>
          </a:r>
          <a:r>
            <a:rPr kumimoji="1" lang="ja-JP" altLang="en-US" sz="1600" b="1" kern="1200">
              <a:solidFill>
                <a:srgbClr val="FF0000"/>
              </a:solidFill>
            </a:rPr>
            <a:t>（補助制度創設　前）</a:t>
          </a:r>
          <a:endParaRPr kumimoji="1" lang="en-US" altLang="ja-JP" sz="1600" b="1" kern="1200">
            <a:solidFill>
              <a:srgbClr val="FF0000"/>
            </a:solidFill>
          </a:endParaRPr>
        </a:p>
        <a:p>
          <a:pPr algn="l"/>
          <a:r>
            <a:rPr kumimoji="1" lang="ja-JP" altLang="en-US" sz="1600" b="1" kern="1200">
              <a:solidFill>
                <a:srgbClr val="FF0000"/>
              </a:solidFill>
            </a:rPr>
            <a:t>・</a:t>
          </a:r>
          <a:r>
            <a:rPr kumimoji="1" lang="en-US" altLang="ja-JP" sz="1600" b="1" kern="1200">
              <a:solidFill>
                <a:srgbClr val="FF0000"/>
              </a:solidFill>
            </a:rPr>
            <a:t>R7.12</a:t>
          </a:r>
          <a:r>
            <a:rPr kumimoji="1" lang="ja-JP" altLang="en-US" sz="1600" b="1" kern="1200">
              <a:solidFill>
                <a:srgbClr val="FF0000"/>
              </a:solidFill>
            </a:rPr>
            <a:t>～　さらに</a:t>
          </a:r>
          <a:r>
            <a:rPr kumimoji="1" lang="en-US" altLang="ja-JP" sz="1600" b="1" kern="1200">
              <a:solidFill>
                <a:srgbClr val="FF0000"/>
              </a:solidFill>
            </a:rPr>
            <a:t>2,500</a:t>
          </a:r>
          <a:r>
            <a:rPr kumimoji="1" lang="ja-JP" altLang="en-US" sz="1600" b="1" kern="1200">
              <a:solidFill>
                <a:srgbClr val="FF0000"/>
              </a:solidFill>
            </a:rPr>
            <a:t>円</a:t>
          </a:r>
          <a:r>
            <a:rPr kumimoji="1" lang="en-US" altLang="ja-JP" sz="1600" b="1" kern="1200">
              <a:solidFill>
                <a:srgbClr val="FF0000"/>
              </a:solidFill>
            </a:rPr>
            <a:t>/</a:t>
          </a:r>
          <a:r>
            <a:rPr kumimoji="1" lang="ja-JP" altLang="en-US" sz="1600" b="1" kern="1200">
              <a:solidFill>
                <a:srgbClr val="FF0000"/>
              </a:solidFill>
            </a:rPr>
            <a:t>月アップした場合　（補助制度創設　後</a:t>
          </a:r>
          <a:r>
            <a:rPr kumimoji="1" lang="en-US" altLang="ja-JP" sz="1600" b="1" kern="1200">
              <a:solidFill>
                <a:srgbClr val="FF0000"/>
              </a:solidFill>
            </a:rPr>
            <a:t>6</a:t>
          </a:r>
          <a:r>
            <a:rPr kumimoji="1" lang="ja-JP" altLang="en-US" sz="1600" b="1" kern="1200">
              <a:solidFill>
                <a:srgbClr val="FF0000"/>
              </a:solidFill>
            </a:rPr>
            <a:t>ヶ月）</a:t>
          </a:r>
          <a:endParaRPr kumimoji="1" lang="en-US" altLang="ja-JP" sz="1600" b="1" kern="1200">
            <a:solidFill>
              <a:srgbClr val="FF0000"/>
            </a:solidFill>
          </a:endParaRPr>
        </a:p>
        <a:p>
          <a:pPr algn="l"/>
          <a:r>
            <a:rPr kumimoji="1" lang="ja-JP" altLang="en-US" sz="1600" b="1" kern="1200">
              <a:solidFill>
                <a:srgbClr val="FF0000"/>
              </a:solidFill>
            </a:rPr>
            <a:t>・</a:t>
          </a:r>
          <a:r>
            <a:rPr kumimoji="1" lang="en-US" altLang="ja-JP" sz="1600" b="1" kern="1200">
              <a:solidFill>
                <a:srgbClr val="FF0000"/>
              </a:solidFill>
            </a:rPr>
            <a:t>R7.12</a:t>
          </a:r>
          <a:r>
            <a:rPr kumimoji="1" lang="ja-JP" altLang="en-US" sz="1600" b="1" kern="1200">
              <a:solidFill>
                <a:srgbClr val="FF0000"/>
              </a:solidFill>
            </a:rPr>
            <a:t>～</a:t>
          </a:r>
          <a:r>
            <a:rPr kumimoji="1" lang="en-US" altLang="ja-JP" sz="1600" b="1" kern="1200">
              <a:solidFill>
                <a:srgbClr val="FF0000"/>
              </a:solidFill>
            </a:rPr>
            <a:t>3</a:t>
          </a:r>
          <a:r>
            <a:rPr kumimoji="1" lang="ja-JP" altLang="en-US" sz="1600" b="1" kern="1200">
              <a:solidFill>
                <a:srgbClr val="FF0000"/>
              </a:solidFill>
            </a:rPr>
            <a:t>分の一時金として　医師</a:t>
          </a:r>
          <a:r>
            <a:rPr kumimoji="1" lang="en-US" altLang="ja-JP" sz="1600" b="1" kern="1200">
              <a:solidFill>
                <a:srgbClr val="FF0000"/>
              </a:solidFill>
            </a:rPr>
            <a:t>1</a:t>
          </a:r>
          <a:r>
            <a:rPr kumimoji="1" lang="ja-JP" altLang="en-US" sz="1600" b="1" kern="1200">
              <a:solidFill>
                <a:srgbClr val="FF0000"/>
              </a:solidFill>
            </a:rPr>
            <a:t>人に</a:t>
          </a:r>
          <a:r>
            <a:rPr kumimoji="1" lang="en-US" altLang="ja-JP" sz="1600" b="1" kern="1200">
              <a:solidFill>
                <a:srgbClr val="FF0000"/>
              </a:solidFill>
            </a:rPr>
            <a:t>20,000</a:t>
          </a:r>
          <a:r>
            <a:rPr kumimoji="1" lang="ja-JP" altLang="en-US" sz="1600" b="1" kern="1200">
              <a:solidFill>
                <a:srgbClr val="FF0000"/>
              </a:solidFill>
            </a:rPr>
            <a:t>円（</a:t>
          </a:r>
          <a:r>
            <a:rPr kumimoji="1" lang="en-US" altLang="ja-JP" sz="1600" b="1" kern="1200">
              <a:solidFill>
                <a:srgbClr val="FF0000"/>
              </a:solidFill>
            </a:rPr>
            <a:t>4</a:t>
          </a:r>
          <a:r>
            <a:rPr kumimoji="1" lang="ja-JP" altLang="en-US" sz="1600" b="1" kern="1200">
              <a:solidFill>
                <a:srgbClr val="FF0000"/>
              </a:solidFill>
            </a:rPr>
            <a:t>か月分）　給付した場合</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8</xdr:row>
      <xdr:rowOff>0</xdr:rowOff>
    </xdr:from>
    <xdr:to>
      <xdr:col>8</xdr:col>
      <xdr:colOff>2476500</xdr:colOff>
      <xdr:row>20</xdr:row>
      <xdr:rowOff>46192</xdr:rowOff>
    </xdr:to>
    <xdr:sp macro="" textlink="">
      <xdr:nvSpPr>
        <xdr:cNvPr id="2" name="正方形/長方形 1">
          <a:extLst>
            <a:ext uri="{FF2B5EF4-FFF2-40B4-BE49-F238E27FC236}">
              <a16:creationId xmlns:a16="http://schemas.microsoft.com/office/drawing/2014/main" id="{EBA7DCE7-69E1-4892-B0DC-9F76D6F934D6}"/>
            </a:ext>
          </a:extLst>
        </xdr:cNvPr>
        <xdr:cNvSpPr/>
      </xdr:nvSpPr>
      <xdr:spPr bwMode="auto">
        <a:xfrm>
          <a:off x="0" y="6734175"/>
          <a:ext cx="14582775" cy="210359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t" upright="1"/>
        <a:lstStyle/>
        <a:p>
          <a:pPr algn="l"/>
          <a:r>
            <a:rPr kumimoji="1" lang="ja-JP" altLang="en-US" sz="1400" b="1" kern="1200">
              <a:latin typeface="BIZ UDPゴシック" panose="020B0400000000000000" pitchFamily="50" charset="-128"/>
              <a:ea typeface="BIZ UDPゴシック" panose="020B0400000000000000" pitchFamily="50" charset="-128"/>
            </a:rPr>
            <a:t>　●令和７年３月</a:t>
          </a:r>
          <a:r>
            <a:rPr kumimoji="1" lang="en-US" altLang="ja-JP" sz="1400" b="1" kern="1200">
              <a:latin typeface="BIZ UDPゴシック" panose="020B0400000000000000" pitchFamily="50" charset="-128"/>
              <a:ea typeface="BIZ UDPゴシック" panose="020B0400000000000000" pitchFamily="50" charset="-128"/>
            </a:rPr>
            <a:t>31</a:t>
          </a:r>
          <a:r>
            <a:rPr kumimoji="1" lang="ja-JP" altLang="en-US" sz="1400" b="1" kern="1200">
              <a:latin typeface="BIZ UDPゴシック" panose="020B0400000000000000" pitchFamily="50" charset="-128"/>
              <a:ea typeface="BIZ UDPゴシック" panose="020B0400000000000000" pitchFamily="50" charset="-128"/>
            </a:rPr>
            <a:t>日時点の賃金水準と比較して、</a:t>
          </a:r>
          <a:r>
            <a:rPr kumimoji="1" lang="en-US" altLang="ja-JP" sz="1400" b="1" kern="1200">
              <a:latin typeface="BIZ UDPゴシック" panose="020B0400000000000000" pitchFamily="50" charset="-128"/>
              <a:ea typeface="BIZ UDPゴシック" panose="020B0400000000000000" pitchFamily="50" charset="-128"/>
            </a:rPr>
            <a:t>2.0</a:t>
          </a:r>
          <a:r>
            <a:rPr kumimoji="1" lang="ja-JP" altLang="en-US" sz="1400" b="1" kern="1200">
              <a:latin typeface="BIZ UDPゴシック" panose="020B0400000000000000" pitchFamily="50" charset="-128"/>
              <a:ea typeface="BIZ UDPゴシック" panose="020B0400000000000000" pitchFamily="50" charset="-128"/>
            </a:rPr>
            <a:t>％を上回って実施している場合について</a:t>
          </a:r>
          <a:endParaRPr kumimoji="1" lang="en-US" altLang="ja-JP" sz="1400" b="1" kern="1200">
            <a:latin typeface="BIZ UDPゴシック" panose="020B0400000000000000" pitchFamily="50" charset="-128"/>
            <a:ea typeface="BIZ UDPゴシック" panose="020B0400000000000000" pitchFamily="50" charset="-128"/>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月の補助算定期間前である</a:t>
          </a:r>
          <a:r>
            <a:rPr kumimoji="1" lang="ja-JP" altLang="ja-JP" sz="1400" b="1" kern="1200">
              <a:latin typeface="BIZ UDPゴシック" panose="020B0400000000000000" pitchFamily="50" charset="-128"/>
              <a:ea typeface="BIZ UDPゴシック" panose="020B0400000000000000" pitchFamily="50" charset="-128"/>
              <a:cs typeface="+mn-cs"/>
            </a:rPr>
            <a:t>令和</a:t>
          </a:r>
          <a:r>
            <a:rPr kumimoji="1" lang="en-US" altLang="ja-JP" sz="1400" b="1" kern="1200">
              <a:latin typeface="BIZ UDPゴシック" panose="020B0400000000000000" pitchFamily="50" charset="-128"/>
              <a:ea typeface="BIZ UDPゴシック" panose="020B0400000000000000" pitchFamily="50" charset="-128"/>
              <a:cs typeface="+mn-cs"/>
            </a:rPr>
            <a:t>7</a:t>
          </a:r>
          <a:r>
            <a:rPr kumimoji="1" lang="ja-JP" altLang="ja-JP" sz="1400" b="1" kern="1200">
              <a:latin typeface="BIZ UDPゴシック" panose="020B0400000000000000" pitchFamily="50" charset="-128"/>
              <a:ea typeface="BIZ UDPゴシック" panose="020B0400000000000000" pitchFamily="50" charset="-128"/>
              <a:cs typeface="+mn-cs"/>
            </a:rPr>
            <a:t>年</a:t>
          </a:r>
          <a:r>
            <a:rPr kumimoji="1" lang="en-US" altLang="ja-JP" sz="1400" b="1" kern="1200">
              <a:latin typeface="BIZ UDPゴシック" panose="020B0400000000000000" pitchFamily="50" charset="-128"/>
              <a:ea typeface="BIZ UDPゴシック" panose="020B0400000000000000" pitchFamily="50" charset="-128"/>
              <a:cs typeface="+mn-cs"/>
            </a:rPr>
            <a:t>3</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31</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en-US" altLang="ja-JP" sz="1400" b="1" kern="1200">
              <a:latin typeface="BIZ UDPゴシック" panose="020B0400000000000000" pitchFamily="50" charset="-128"/>
              <a:ea typeface="BIZ UDPゴシック" panose="020B0400000000000000" pitchFamily="50" charset="-128"/>
              <a:cs typeface="+mn-cs"/>
            </a:rPr>
            <a:t>11</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30</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ja-JP" altLang="en-US" sz="1400" b="1" kern="1200">
              <a:latin typeface="BIZ UDPゴシック" panose="020B0400000000000000" pitchFamily="50" charset="-128"/>
              <a:ea typeface="BIZ UDPゴシック" panose="020B0400000000000000" pitchFamily="50" charset="-128"/>
              <a:cs typeface="+mn-cs"/>
            </a:rPr>
            <a:t>の間に既に賃上げしていた場合、令和７年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月～令和８年５月の当該賃上げの</a:t>
          </a:r>
          <a:r>
            <a:rPr kumimoji="1" lang="en-US" altLang="ja-JP" sz="1400" b="1" kern="1200">
              <a:latin typeface="BIZ UDPゴシック" panose="020B0400000000000000" pitchFamily="50" charset="-128"/>
              <a:ea typeface="BIZ UDPゴシック" panose="020B0400000000000000" pitchFamily="50" charset="-128"/>
              <a:cs typeface="+mn-cs"/>
            </a:rPr>
            <a:t>2.0</a:t>
          </a:r>
          <a:r>
            <a:rPr kumimoji="1" lang="ja-JP" altLang="en-US" sz="1400" b="1" kern="1200">
              <a:latin typeface="BIZ UDPゴシック" panose="020B0400000000000000" pitchFamily="50" charset="-128"/>
              <a:ea typeface="BIZ UDPゴシック" panose="020B0400000000000000" pitchFamily="50" charset="-128"/>
              <a:cs typeface="+mn-cs"/>
            </a:rPr>
            <a:t>％を上回る部分は、</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特例的に補助対象とできます。）</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・例：</a:t>
          </a:r>
          <a:r>
            <a:rPr kumimoji="1" lang="ja-JP" altLang="ja-JP" sz="1400" b="1" kern="1200">
              <a:latin typeface="BIZ UDPゴシック" panose="020B0400000000000000" pitchFamily="50" charset="-128"/>
              <a:ea typeface="BIZ UDPゴシック" panose="020B0400000000000000" pitchFamily="50" charset="-128"/>
              <a:cs typeface="+mn-cs"/>
            </a:rPr>
            <a:t>令和７年３月</a:t>
          </a:r>
          <a:r>
            <a:rPr kumimoji="1" lang="ja-JP" altLang="en-US" sz="1400" b="1" kern="1200">
              <a:latin typeface="BIZ UDPゴシック" panose="020B0400000000000000" pitchFamily="50" charset="-128"/>
              <a:ea typeface="BIZ UDPゴシック" panose="020B0400000000000000" pitchFamily="50" charset="-128"/>
              <a:cs typeface="+mn-cs"/>
            </a:rPr>
            <a:t>３１</a:t>
          </a:r>
          <a:r>
            <a:rPr kumimoji="1" lang="ja-JP" altLang="ja-JP" sz="1400" b="1" kern="1200">
              <a:latin typeface="BIZ UDPゴシック" panose="020B0400000000000000" pitchFamily="50" charset="-128"/>
              <a:ea typeface="BIZ UDPゴシック" panose="020B0400000000000000" pitchFamily="50" charset="-128"/>
              <a:cs typeface="+mn-cs"/>
            </a:rPr>
            <a:t>日時点の賃金水準</a:t>
          </a: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10</a:t>
          </a:r>
          <a:r>
            <a:rPr kumimoji="1" lang="ja-JP" altLang="en-US" sz="1400" b="1" kern="1200">
              <a:latin typeface="BIZ UDPゴシック" panose="020B0400000000000000" pitchFamily="50" charset="-128"/>
              <a:ea typeface="BIZ UDPゴシック" panose="020B0400000000000000" pitchFamily="50" charset="-128"/>
              <a:cs typeface="+mn-cs"/>
            </a:rPr>
            <a:t>万円</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名月額平均　　</a:t>
          </a:r>
          <a:r>
            <a:rPr kumimoji="1" lang="en-US" altLang="ja-JP" sz="1400" b="1" kern="1200">
              <a:latin typeface="BIZ UDPゴシック" panose="020B0400000000000000" pitchFamily="50" charset="-128"/>
              <a:ea typeface="BIZ UDPゴシック" panose="020B0400000000000000" pitchFamily="50" charset="-128"/>
              <a:cs typeface="+mn-cs"/>
            </a:rPr>
            <a:t>※</a:t>
          </a:r>
          <a:r>
            <a:rPr kumimoji="1" lang="ja-JP" altLang="en-US" sz="1400" b="1" kern="1200">
              <a:latin typeface="BIZ UDPゴシック" panose="020B0400000000000000" pitchFamily="50" charset="-128"/>
              <a:ea typeface="BIZ UDPゴシック" panose="020B0400000000000000" pitchFamily="50" charset="-128"/>
              <a:cs typeface="+mn-cs"/>
            </a:rPr>
            <a:t>対象職員の</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5</a:t>
          </a:r>
          <a:r>
            <a:rPr kumimoji="1" lang="ja-JP" altLang="en-US" sz="1400" b="1" kern="1200">
              <a:latin typeface="BIZ UDPゴシック" panose="020B0400000000000000" pitchFamily="50" charset="-128"/>
              <a:ea typeface="BIZ UDPゴシック" panose="020B0400000000000000" pitchFamily="50" charset="-128"/>
              <a:cs typeface="+mn-cs"/>
            </a:rPr>
            <a:t>月の賃金総額の</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ヶ月の平均額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ja-JP" altLang="ja-JP" sz="1400" b="1">
              <a:effectLst/>
              <a:latin typeface="BIZ UDPゴシック" panose="020B0400000000000000" pitchFamily="50" charset="-128"/>
              <a:ea typeface="BIZ UDPゴシック" panose="020B0400000000000000" pitchFamily="50" charset="-128"/>
              <a:cs typeface="+mn-cs"/>
            </a:rPr>
            <a:t>令和７年</a:t>
          </a:r>
          <a:r>
            <a:rPr kumimoji="1" lang="ja-JP" altLang="en-US" sz="1400" b="1">
              <a:effectLst/>
              <a:latin typeface="BIZ UDPゴシック" panose="020B0400000000000000" pitchFamily="50" charset="-128"/>
              <a:ea typeface="BIZ UDPゴシック" panose="020B0400000000000000" pitchFamily="50" charset="-128"/>
              <a:cs typeface="+mn-cs"/>
            </a:rPr>
            <a:t>８</a:t>
          </a:r>
          <a:r>
            <a:rPr kumimoji="1" lang="ja-JP" altLang="ja-JP" sz="1400" b="1">
              <a:effectLst/>
              <a:latin typeface="BIZ UDPゴシック" panose="020B0400000000000000" pitchFamily="50" charset="-128"/>
              <a:ea typeface="BIZ UDPゴシック" panose="020B0400000000000000" pitchFamily="50" charset="-128"/>
              <a:cs typeface="+mn-cs"/>
            </a:rPr>
            <a:t>月</a:t>
          </a:r>
          <a:r>
            <a:rPr kumimoji="1" lang="ja-JP" altLang="en-US" sz="1400" b="1">
              <a:effectLst/>
              <a:latin typeface="BIZ UDPゴシック" panose="020B0400000000000000" pitchFamily="50" charset="-128"/>
              <a:ea typeface="BIZ UDPゴシック" panose="020B0400000000000000" pitchFamily="50" charset="-128"/>
              <a:cs typeface="+mn-cs"/>
            </a:rPr>
            <a:t>分から</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en-US" sz="1400" b="1">
              <a:effectLst/>
              <a:latin typeface="BIZ UDPゴシック" panose="020B0400000000000000" pitchFamily="50" charset="-128"/>
              <a:ea typeface="BIZ UDPゴシック" panose="020B0400000000000000" pitchFamily="50" charset="-128"/>
              <a:cs typeface="+mn-cs"/>
            </a:rPr>
            <a:t>円ベースアップ（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％アップ）　→　</a:t>
          </a:r>
          <a:r>
            <a:rPr kumimoji="1" lang="ja-JP" altLang="ja-JP" sz="1400" b="1">
              <a:effectLst/>
              <a:latin typeface="BIZ UDPゴシック" panose="020B0400000000000000" pitchFamily="50" charset="-128"/>
              <a:ea typeface="BIZ UDPゴシック" panose="020B0400000000000000" pitchFamily="50" charset="-128"/>
              <a:cs typeface="+mn-cs"/>
            </a:rPr>
            <a:t>　：</a:t>
          </a:r>
          <a:r>
            <a:rPr kumimoji="1" lang="en-US" altLang="ja-JP" sz="1400" b="1">
              <a:effectLst/>
              <a:latin typeface="BIZ UDPゴシック" panose="020B0400000000000000" pitchFamily="50" charset="-128"/>
              <a:ea typeface="BIZ UDPゴシック" panose="020B0400000000000000" pitchFamily="50" charset="-128"/>
              <a:cs typeface="+mn-cs"/>
            </a:rPr>
            <a:t>10.5</a:t>
          </a:r>
          <a:r>
            <a:rPr kumimoji="1" lang="ja-JP" altLang="ja-JP" sz="1400" b="1">
              <a:effectLst/>
              <a:latin typeface="BIZ UDPゴシック" panose="020B0400000000000000" pitchFamily="50" charset="-128"/>
              <a:ea typeface="BIZ UDPゴシック" panose="020B0400000000000000" pitchFamily="50" charset="-128"/>
              <a:cs typeface="+mn-cs"/>
            </a:rPr>
            <a:t>万円</a:t>
          </a:r>
          <a:r>
            <a:rPr kumimoji="1" lang="en-US" altLang="ja-JP" sz="1400" b="1">
              <a:effectLst/>
              <a:latin typeface="BIZ UDPゴシック" panose="020B0400000000000000" pitchFamily="50" charset="-128"/>
              <a:ea typeface="BIZ UDPゴシック" panose="020B0400000000000000" pitchFamily="50" charset="-128"/>
              <a:cs typeface="+mn-cs"/>
            </a:rPr>
            <a:t>/1</a:t>
          </a:r>
          <a:r>
            <a:rPr kumimoji="1" lang="ja-JP" altLang="ja-JP" sz="1400" b="1">
              <a:effectLst/>
              <a:latin typeface="BIZ UDPゴシック" panose="020B0400000000000000" pitchFamily="50" charset="-128"/>
              <a:ea typeface="BIZ UDPゴシック" panose="020B0400000000000000" pitchFamily="50" charset="-128"/>
              <a:cs typeface="+mn-cs"/>
            </a:rPr>
            <a:t>名月額平均</a:t>
          </a:r>
          <a:r>
            <a:rPr kumimoji="1" lang="ja-JP" altLang="en-US" sz="1400" b="1" kern="1200">
              <a:latin typeface="BIZ UDPゴシック" panose="020B0400000000000000" pitchFamily="50" charset="-128"/>
              <a:ea typeface="BIZ UDPゴシック" panose="020B0400000000000000" pitchFamily="50" charset="-128"/>
              <a:cs typeface="+mn-cs"/>
            </a:rPr>
            <a:t>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月～令和８年５月までの、上記</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ja-JP" sz="1400" b="1">
              <a:effectLst/>
              <a:latin typeface="BIZ UDPゴシック" panose="020B0400000000000000" pitchFamily="50" charset="-128"/>
              <a:ea typeface="BIZ UDPゴシック" panose="020B0400000000000000" pitchFamily="50" charset="-128"/>
              <a:cs typeface="+mn-cs"/>
            </a:rPr>
            <a:t>円アップ（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ja-JP" sz="1400" b="1">
              <a:effectLst/>
              <a:latin typeface="BIZ UDPゴシック" panose="020B0400000000000000" pitchFamily="50" charset="-128"/>
              <a:ea typeface="BIZ UDPゴシック" panose="020B0400000000000000" pitchFamily="50" charset="-128"/>
              <a:cs typeface="+mn-cs"/>
            </a:rPr>
            <a:t>％アップ）　</a:t>
          </a:r>
          <a:r>
            <a:rPr kumimoji="1" lang="ja-JP" altLang="en-US" sz="1400" b="1">
              <a:effectLst/>
              <a:latin typeface="BIZ UDPゴシック" panose="020B0400000000000000" pitchFamily="50" charset="-128"/>
              <a:ea typeface="BIZ UDPゴシック" panose="020B0400000000000000" pitchFamily="50" charset="-128"/>
              <a:cs typeface="+mn-cs"/>
            </a:rPr>
            <a:t>のうち２％を超える分＝</a:t>
          </a:r>
          <a:r>
            <a:rPr kumimoji="1" lang="en-US" altLang="ja-JP" sz="1400" b="1">
              <a:effectLst/>
              <a:latin typeface="BIZ UDPゴシック" panose="020B0400000000000000" pitchFamily="50" charset="-128"/>
              <a:ea typeface="BIZ UDPゴシック" panose="020B0400000000000000" pitchFamily="50" charset="-128"/>
              <a:cs typeface="+mn-cs"/>
            </a:rPr>
            <a:t>3000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×6</a:t>
          </a:r>
          <a:r>
            <a:rPr kumimoji="1" lang="ja-JP" altLang="en-US" sz="1400" b="1">
              <a:effectLst/>
              <a:latin typeface="BIZ UDPゴシック" panose="020B0400000000000000" pitchFamily="50" charset="-128"/>
              <a:ea typeface="BIZ UDPゴシック" panose="020B0400000000000000" pitchFamily="50" charset="-128"/>
              <a:cs typeface="+mn-cs"/>
            </a:rPr>
            <a:t>ヶ月分（</a:t>
          </a:r>
          <a:r>
            <a:rPr kumimoji="1" lang="en-US" altLang="ja-JP" sz="1400" b="1">
              <a:effectLst/>
              <a:latin typeface="BIZ UDPゴシック" panose="020B0400000000000000" pitchFamily="50" charset="-128"/>
              <a:ea typeface="BIZ UDPゴシック" panose="020B0400000000000000" pitchFamily="50" charset="-128"/>
              <a:cs typeface="+mn-cs"/>
            </a:rPr>
            <a:t>12</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18,000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a:t>
          </a:r>
          <a:r>
            <a:rPr kumimoji="1" lang="ja-JP" altLang="en-US" sz="1400" b="1">
              <a:effectLst/>
              <a:latin typeface="BIZ UDPゴシック" panose="020B0400000000000000" pitchFamily="50" charset="-128"/>
              <a:ea typeface="BIZ UDPゴシック" panose="020B0400000000000000" pitchFamily="50" charset="-128"/>
              <a:cs typeface="+mn-cs"/>
            </a:rPr>
            <a:t>名は、</a:t>
          </a:r>
          <a:endParaRPr kumimoji="1" lang="en-US" altLang="ja-JP" sz="1400" b="1">
            <a:effectLst/>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a:effectLst/>
              <a:latin typeface="BIZ UDPゴシック" panose="020B0400000000000000" pitchFamily="50" charset="-128"/>
              <a:ea typeface="BIZ UDPゴシック" panose="020B0400000000000000" pitchFamily="50" charset="-128"/>
              <a:cs typeface="+mn-cs"/>
            </a:rPr>
            <a:t>　　　補助金制度の開始前の賃上げだが、補助対象とすることが可能</a:t>
          </a:r>
          <a:endParaRPr kumimoji="1" lang="en-US" altLang="ja-JP" sz="1400" b="1" kern="1200">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8</xdr:col>
      <xdr:colOff>2667001</xdr:colOff>
      <xdr:row>8</xdr:row>
      <xdr:rowOff>35719</xdr:rowOff>
    </xdr:from>
    <xdr:to>
      <xdr:col>10</xdr:col>
      <xdr:colOff>392906</xdr:colOff>
      <xdr:row>17</xdr:row>
      <xdr:rowOff>95250</xdr:rowOff>
    </xdr:to>
    <xdr:sp macro="" textlink="">
      <xdr:nvSpPr>
        <xdr:cNvPr id="3" name="正方形/長方形 2">
          <a:extLst>
            <a:ext uri="{FF2B5EF4-FFF2-40B4-BE49-F238E27FC236}">
              <a16:creationId xmlns:a16="http://schemas.microsoft.com/office/drawing/2014/main" id="{A003D4FB-2366-459E-B876-1DFD9296BFE5}"/>
            </a:ext>
          </a:extLst>
        </xdr:cNvPr>
        <xdr:cNvSpPr/>
      </xdr:nvSpPr>
      <xdr:spPr bwMode="auto">
        <a:xfrm>
          <a:off x="14773276" y="6769894"/>
          <a:ext cx="4907755" cy="1602581"/>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6</a:t>
          </a:r>
          <a:r>
            <a:rPr kumimoji="1" lang="ja-JP" altLang="en-US" sz="2800" kern="1200"/>
            <a:t>月</a:t>
          </a:r>
          <a:r>
            <a:rPr kumimoji="1" lang="en-US" altLang="ja-JP" sz="2800" kern="1200"/>
            <a:t>1</a:t>
          </a:r>
          <a:r>
            <a:rPr kumimoji="1" lang="ja-JP" altLang="en-US" sz="2800" kern="1200"/>
            <a:t>日時点で</a:t>
          </a:r>
          <a:endParaRPr kumimoji="1" lang="en-US" altLang="ja-JP" sz="2800" kern="1200"/>
        </a:p>
        <a:p>
          <a:pPr algn="ctr"/>
          <a:r>
            <a:rPr kumimoji="1" lang="ja-JP" altLang="en-US" sz="2800" kern="1200"/>
            <a:t>国にて様式変更されています。</a:t>
          </a:r>
        </a:p>
      </xdr:txBody>
    </xdr:sp>
    <xdr:clientData/>
  </xdr:twoCellAnchor>
  <xdr:twoCellAnchor>
    <xdr:from>
      <xdr:col>5</xdr:col>
      <xdr:colOff>119063</xdr:colOff>
      <xdr:row>4</xdr:row>
      <xdr:rowOff>309563</xdr:rowOff>
    </xdr:from>
    <xdr:to>
      <xdr:col>8</xdr:col>
      <xdr:colOff>2595563</xdr:colOff>
      <xdr:row>5</xdr:row>
      <xdr:rowOff>952502</xdr:rowOff>
    </xdr:to>
    <xdr:sp macro="" textlink="">
      <xdr:nvSpPr>
        <xdr:cNvPr id="4" name="正方形/長方形 3">
          <a:extLst>
            <a:ext uri="{FF2B5EF4-FFF2-40B4-BE49-F238E27FC236}">
              <a16:creationId xmlns:a16="http://schemas.microsoft.com/office/drawing/2014/main" id="{E4693A8B-0990-4302-9A85-15EF2142E16A}"/>
            </a:ext>
          </a:extLst>
        </xdr:cNvPr>
        <xdr:cNvSpPr/>
      </xdr:nvSpPr>
      <xdr:spPr bwMode="auto">
        <a:xfrm>
          <a:off x="7620001" y="3762376"/>
          <a:ext cx="7084218" cy="183356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4000" kern="1200">
              <a:solidFill>
                <a:srgbClr val="FF0000"/>
              </a:solidFill>
            </a:rPr>
            <a:t>記載例</a:t>
          </a:r>
          <a:endParaRPr kumimoji="1" lang="en-US" altLang="ja-JP" sz="4000" kern="1200">
            <a:solidFill>
              <a:srgbClr val="FF0000"/>
            </a:solidFill>
          </a:endParaRPr>
        </a:p>
        <a:p>
          <a:pPr algn="l"/>
          <a:r>
            <a:rPr kumimoji="1" lang="ja-JP" altLang="en-US" sz="1600" b="1" kern="1200">
              <a:solidFill>
                <a:srgbClr val="FF0000"/>
              </a:solidFill>
            </a:rPr>
            <a:t>・</a:t>
          </a:r>
          <a:r>
            <a:rPr kumimoji="1" lang="en-US" altLang="ja-JP" sz="1600" b="1" kern="1200">
              <a:solidFill>
                <a:srgbClr val="FF0000"/>
              </a:solidFill>
            </a:rPr>
            <a:t>R7.8</a:t>
          </a:r>
          <a:r>
            <a:rPr kumimoji="1" lang="ja-JP" altLang="en-US" sz="1600" b="1" kern="1200">
              <a:solidFill>
                <a:srgbClr val="FF0000"/>
              </a:solidFill>
            </a:rPr>
            <a:t>～</a:t>
          </a:r>
          <a:r>
            <a:rPr kumimoji="1" lang="en-US" altLang="ja-JP" sz="1600" b="1" kern="1200">
              <a:solidFill>
                <a:srgbClr val="FF0000"/>
              </a:solidFill>
            </a:rPr>
            <a:t>	5</a:t>
          </a:r>
          <a:r>
            <a:rPr kumimoji="1" lang="ja-JP" altLang="en-US" sz="1600" b="1" kern="1200">
              <a:solidFill>
                <a:srgbClr val="FF0000"/>
              </a:solidFill>
            </a:rPr>
            <a:t>人に</a:t>
          </a:r>
          <a:r>
            <a:rPr kumimoji="1" lang="en-US" altLang="ja-JP" sz="1600" b="1" kern="1200">
              <a:solidFill>
                <a:srgbClr val="FF0000"/>
              </a:solidFill>
            </a:rPr>
            <a:t>5,000</a:t>
          </a:r>
          <a:r>
            <a:rPr kumimoji="1" lang="ja-JP" altLang="en-US" sz="1600" b="1" kern="1200">
              <a:solidFill>
                <a:srgbClr val="FF0000"/>
              </a:solidFill>
            </a:rPr>
            <a:t>円</a:t>
          </a:r>
          <a:r>
            <a:rPr kumimoji="1" lang="en-US" altLang="ja-JP" sz="1600" b="1" kern="1200">
              <a:solidFill>
                <a:srgbClr val="FF0000"/>
              </a:solidFill>
            </a:rPr>
            <a:t>/</a:t>
          </a:r>
          <a:r>
            <a:rPr kumimoji="1" lang="ja-JP" altLang="en-US" sz="1600" b="1" kern="1200">
              <a:solidFill>
                <a:srgbClr val="FF0000"/>
              </a:solidFill>
            </a:rPr>
            <a:t>月アップ　　　　　　　　　　</a:t>
          </a:r>
          <a:r>
            <a:rPr kumimoji="1" lang="ja-JP" altLang="en-US" sz="1600" b="1" kern="1200" baseline="0">
              <a:solidFill>
                <a:srgbClr val="FF0000"/>
              </a:solidFill>
            </a:rPr>
            <a:t> </a:t>
          </a:r>
          <a:r>
            <a:rPr kumimoji="1" lang="ja-JP" altLang="en-US" sz="1600" b="1" kern="1200">
              <a:solidFill>
                <a:srgbClr val="FF0000"/>
              </a:solidFill>
            </a:rPr>
            <a:t>（補助制度創設　前）</a:t>
          </a:r>
          <a:endParaRPr kumimoji="1" lang="en-US" altLang="ja-JP" sz="1600" b="1" kern="1200">
            <a:solidFill>
              <a:srgbClr val="FF0000"/>
            </a:solidFill>
          </a:endParaRPr>
        </a:p>
        <a:p>
          <a:pPr algn="l"/>
          <a:r>
            <a:rPr kumimoji="1" lang="ja-JP" altLang="en-US" sz="1600" b="1" kern="1200">
              <a:solidFill>
                <a:srgbClr val="FF0000"/>
              </a:solidFill>
            </a:rPr>
            <a:t>・</a:t>
          </a:r>
          <a:r>
            <a:rPr kumimoji="1" lang="en-US" altLang="ja-JP" sz="1600" b="1" kern="1200">
              <a:solidFill>
                <a:srgbClr val="FF0000"/>
              </a:solidFill>
            </a:rPr>
            <a:t>R7.12</a:t>
          </a:r>
          <a:r>
            <a:rPr kumimoji="1" lang="ja-JP" altLang="en-US" sz="1600" b="1" kern="1200">
              <a:solidFill>
                <a:srgbClr val="FF0000"/>
              </a:solidFill>
            </a:rPr>
            <a:t>～　さらに</a:t>
          </a:r>
          <a:r>
            <a:rPr kumimoji="1" lang="en-US" altLang="ja-JP" sz="1600" b="1" kern="1200">
              <a:solidFill>
                <a:srgbClr val="FF0000"/>
              </a:solidFill>
            </a:rPr>
            <a:t>2,500</a:t>
          </a:r>
          <a:r>
            <a:rPr kumimoji="1" lang="ja-JP" altLang="en-US" sz="1600" b="1" kern="1200">
              <a:solidFill>
                <a:srgbClr val="FF0000"/>
              </a:solidFill>
            </a:rPr>
            <a:t>円</a:t>
          </a:r>
          <a:r>
            <a:rPr kumimoji="1" lang="en-US" altLang="ja-JP" sz="1600" b="1" kern="1200">
              <a:solidFill>
                <a:srgbClr val="FF0000"/>
              </a:solidFill>
            </a:rPr>
            <a:t>/</a:t>
          </a:r>
          <a:r>
            <a:rPr kumimoji="1" lang="ja-JP" altLang="en-US" sz="1600" b="1" kern="1200">
              <a:solidFill>
                <a:srgbClr val="FF0000"/>
              </a:solidFill>
            </a:rPr>
            <a:t>月アップした場合　（補助制度創設　後</a:t>
          </a:r>
          <a:r>
            <a:rPr kumimoji="1" lang="en-US" altLang="ja-JP" sz="1600" b="1" kern="1200">
              <a:solidFill>
                <a:srgbClr val="FF0000"/>
              </a:solidFill>
            </a:rPr>
            <a:t>6</a:t>
          </a:r>
          <a:r>
            <a:rPr kumimoji="1" lang="ja-JP" altLang="en-US" sz="1600" b="1" kern="1200">
              <a:solidFill>
                <a:srgbClr val="FF0000"/>
              </a:solidFill>
            </a:rPr>
            <a:t>ヶ月）</a:t>
          </a:r>
          <a:endParaRPr kumimoji="1" lang="en-US" altLang="ja-JP" sz="1600" b="1" kern="1200">
            <a:solidFill>
              <a:srgbClr val="FF0000"/>
            </a:solidFill>
          </a:endParaRPr>
        </a:p>
        <a:p>
          <a:pPr algn="l"/>
          <a:r>
            <a:rPr kumimoji="1" lang="ja-JP" altLang="en-US" sz="1600" b="1" kern="1200">
              <a:solidFill>
                <a:srgbClr val="FF0000"/>
              </a:solidFill>
            </a:rPr>
            <a:t>・</a:t>
          </a:r>
          <a:r>
            <a:rPr kumimoji="1" lang="en-US" altLang="ja-JP" sz="1600" b="1" kern="1200">
              <a:solidFill>
                <a:srgbClr val="FF0000"/>
              </a:solidFill>
            </a:rPr>
            <a:t>R7.12</a:t>
          </a:r>
          <a:r>
            <a:rPr kumimoji="1" lang="ja-JP" altLang="en-US" sz="1600" b="1" kern="1200">
              <a:solidFill>
                <a:srgbClr val="FF0000"/>
              </a:solidFill>
            </a:rPr>
            <a:t>～</a:t>
          </a:r>
          <a:r>
            <a:rPr kumimoji="1" lang="en-US" altLang="ja-JP" sz="1600" b="1" kern="1200">
              <a:solidFill>
                <a:srgbClr val="FF0000"/>
              </a:solidFill>
            </a:rPr>
            <a:t>3</a:t>
          </a:r>
          <a:r>
            <a:rPr kumimoji="1" lang="ja-JP" altLang="en-US" sz="1600" b="1" kern="1200">
              <a:solidFill>
                <a:srgbClr val="FF0000"/>
              </a:solidFill>
            </a:rPr>
            <a:t>分の一時金として　医師</a:t>
          </a:r>
          <a:r>
            <a:rPr kumimoji="1" lang="en-US" altLang="ja-JP" sz="1600" b="1" kern="1200">
              <a:solidFill>
                <a:srgbClr val="FF0000"/>
              </a:solidFill>
            </a:rPr>
            <a:t>1</a:t>
          </a:r>
          <a:r>
            <a:rPr kumimoji="1" lang="ja-JP" altLang="en-US" sz="1600" b="1" kern="1200">
              <a:solidFill>
                <a:srgbClr val="FF0000"/>
              </a:solidFill>
            </a:rPr>
            <a:t>人に</a:t>
          </a:r>
          <a:r>
            <a:rPr kumimoji="1" lang="en-US" altLang="ja-JP" sz="1600" b="1" kern="1200">
              <a:solidFill>
                <a:srgbClr val="FF0000"/>
              </a:solidFill>
            </a:rPr>
            <a:t>20,000</a:t>
          </a:r>
          <a:r>
            <a:rPr kumimoji="1" lang="ja-JP" altLang="en-US" sz="1600" b="1" kern="1200">
              <a:solidFill>
                <a:srgbClr val="FF0000"/>
              </a:solidFill>
            </a:rPr>
            <a:t>円（</a:t>
          </a:r>
          <a:r>
            <a:rPr kumimoji="1" lang="en-US" altLang="ja-JP" sz="1600" b="1" kern="1200">
              <a:solidFill>
                <a:srgbClr val="FF0000"/>
              </a:solidFill>
            </a:rPr>
            <a:t>4</a:t>
          </a:r>
          <a:r>
            <a:rPr kumimoji="1" lang="ja-JP" altLang="en-US" sz="1600" b="1" kern="1200">
              <a:solidFill>
                <a:srgbClr val="FF0000"/>
              </a:solidFill>
            </a:rPr>
            <a:t>か月分）　給付した場合</a:t>
          </a: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10</xdr:row>
          <xdr:rowOff>133350</xdr:rowOff>
        </xdr:from>
        <xdr:to>
          <xdr:col>1</xdr:col>
          <xdr:colOff>533400</xdr:colOff>
          <xdr:row>12</xdr:row>
          <xdr:rowOff>85725</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C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12</xdr:row>
          <xdr:rowOff>142875</xdr:rowOff>
        </xdr:from>
        <xdr:to>
          <xdr:col>1</xdr:col>
          <xdr:colOff>542925</xdr:colOff>
          <xdr:row>14</xdr:row>
          <xdr:rowOff>28575</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C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20</xdr:row>
          <xdr:rowOff>28575</xdr:rowOff>
        </xdr:from>
        <xdr:to>
          <xdr:col>1</xdr:col>
          <xdr:colOff>514350</xdr:colOff>
          <xdr:row>21</xdr:row>
          <xdr:rowOff>161925</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C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27</xdr:row>
          <xdr:rowOff>133350</xdr:rowOff>
        </xdr:from>
        <xdr:to>
          <xdr:col>1</xdr:col>
          <xdr:colOff>523875</xdr:colOff>
          <xdr:row>29</xdr:row>
          <xdr:rowOff>85725</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C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266700</xdr:rowOff>
        </xdr:from>
        <xdr:to>
          <xdr:col>1</xdr:col>
          <xdr:colOff>542925</xdr:colOff>
          <xdr:row>16</xdr:row>
          <xdr:rowOff>581025</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C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29</xdr:row>
          <xdr:rowOff>133350</xdr:rowOff>
        </xdr:from>
        <xdr:to>
          <xdr:col>1</xdr:col>
          <xdr:colOff>523875</xdr:colOff>
          <xdr:row>31</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C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31</xdr:row>
          <xdr:rowOff>152400</xdr:rowOff>
        </xdr:from>
        <xdr:to>
          <xdr:col>1</xdr:col>
          <xdr:colOff>523875</xdr:colOff>
          <xdr:row>33</xdr:row>
          <xdr:rowOff>66675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C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33</xdr:row>
          <xdr:rowOff>152400</xdr:rowOff>
        </xdr:from>
        <xdr:to>
          <xdr:col>1</xdr:col>
          <xdr:colOff>542925</xdr:colOff>
          <xdr:row>35</xdr:row>
          <xdr:rowOff>95250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C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35</xdr:row>
          <xdr:rowOff>142875</xdr:rowOff>
        </xdr:from>
        <xdr:to>
          <xdr:col>1</xdr:col>
          <xdr:colOff>552450</xdr:colOff>
          <xdr:row>37</xdr:row>
          <xdr:rowOff>47625</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C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22</xdr:row>
          <xdr:rowOff>66675</xdr:rowOff>
        </xdr:from>
        <xdr:to>
          <xdr:col>1</xdr:col>
          <xdr:colOff>514350</xdr:colOff>
          <xdr:row>24</xdr:row>
          <xdr:rowOff>19050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C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25</xdr:row>
          <xdr:rowOff>76200</xdr:rowOff>
        </xdr:from>
        <xdr:to>
          <xdr:col>1</xdr:col>
          <xdr:colOff>523875</xdr:colOff>
          <xdr:row>27</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C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690563</xdr:colOff>
      <xdr:row>1</xdr:row>
      <xdr:rowOff>285751</xdr:rowOff>
    </xdr:from>
    <xdr:to>
      <xdr:col>11</xdr:col>
      <xdr:colOff>3048001</xdr:colOff>
      <xdr:row>7</xdr:row>
      <xdr:rowOff>130970</xdr:rowOff>
    </xdr:to>
    <xdr:sp macro="" textlink="">
      <xdr:nvSpPr>
        <xdr:cNvPr id="3" name="正方形/長方形 2">
          <a:extLst>
            <a:ext uri="{FF2B5EF4-FFF2-40B4-BE49-F238E27FC236}">
              <a16:creationId xmlns:a16="http://schemas.microsoft.com/office/drawing/2014/main" id="{6D23300B-5E1C-4795-9707-53CEC7660978}"/>
            </a:ext>
          </a:extLst>
        </xdr:cNvPr>
        <xdr:cNvSpPr/>
      </xdr:nvSpPr>
      <xdr:spPr bwMode="auto">
        <a:xfrm>
          <a:off x="12477751" y="583407"/>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D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D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D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0</xdr:colOff>
      <xdr:row>3</xdr:row>
      <xdr:rowOff>0</xdr:rowOff>
    </xdr:from>
    <xdr:to>
      <xdr:col>12</xdr:col>
      <xdr:colOff>390525</xdr:colOff>
      <xdr:row>7</xdr:row>
      <xdr:rowOff>302419</xdr:rowOff>
    </xdr:to>
    <xdr:sp macro="" textlink="">
      <xdr:nvSpPr>
        <xdr:cNvPr id="3" name="正方形/長方形 2">
          <a:extLst>
            <a:ext uri="{FF2B5EF4-FFF2-40B4-BE49-F238E27FC236}">
              <a16:creationId xmlns:a16="http://schemas.microsoft.com/office/drawing/2014/main" id="{F4B4FDE9-518A-427F-B5D2-2530314F1E6A}"/>
            </a:ext>
          </a:extLst>
        </xdr:cNvPr>
        <xdr:cNvSpPr/>
      </xdr:nvSpPr>
      <xdr:spPr bwMode="auto">
        <a:xfrm>
          <a:off x="8372475" y="533400"/>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trlProp" Target="../ctrlProps/ctrlProp32.xml"/><Relationship Id="rId3" Type="http://schemas.openxmlformats.org/officeDocument/2006/relationships/vmlDrawing" Target="../drawings/vmlDrawing7.vml"/><Relationship Id="rId7" Type="http://schemas.openxmlformats.org/officeDocument/2006/relationships/ctrlProp" Target="../ctrlProps/ctrlProp26.xml"/><Relationship Id="rId12" Type="http://schemas.openxmlformats.org/officeDocument/2006/relationships/ctrlProp" Target="../ctrlProps/ctrlProp31.xml"/><Relationship Id="rId2" Type="http://schemas.openxmlformats.org/officeDocument/2006/relationships/drawing" Target="../drawings/drawing8.xml"/><Relationship Id="rId1" Type="http://schemas.openxmlformats.org/officeDocument/2006/relationships/printerSettings" Target="../printerSettings/printerSettings13.bin"/><Relationship Id="rId6" Type="http://schemas.openxmlformats.org/officeDocument/2006/relationships/ctrlProp" Target="../ctrlProps/ctrlProp25.xml"/><Relationship Id="rId11" Type="http://schemas.openxmlformats.org/officeDocument/2006/relationships/ctrlProp" Target="../ctrlProps/ctrlProp30.xml"/><Relationship Id="rId5" Type="http://schemas.openxmlformats.org/officeDocument/2006/relationships/ctrlProp" Target="../ctrlProps/ctrlProp24.xml"/><Relationship Id="rId10" Type="http://schemas.openxmlformats.org/officeDocument/2006/relationships/ctrlProp" Target="../ctrlProps/ctrlProp29.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4.bin"/><Relationship Id="rId6" Type="http://schemas.openxmlformats.org/officeDocument/2006/relationships/ctrlProp" Target="../ctrlProps/ctrlProp36.xml"/><Relationship Id="rId5" Type="http://schemas.openxmlformats.org/officeDocument/2006/relationships/ctrlProp" Target="../ctrlProps/ctrlProp35.xml"/><Relationship Id="rId4" Type="http://schemas.openxmlformats.org/officeDocument/2006/relationships/ctrlProp" Target="../ctrlProps/ctrlProp34.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3" Type="http://schemas.openxmlformats.org/officeDocument/2006/relationships/vmlDrawing" Target="../drawings/vmlDrawing10.vml"/><Relationship Id="rId7" Type="http://schemas.openxmlformats.org/officeDocument/2006/relationships/ctrlProp" Target="../ctrlProps/ctrlProp40.xml"/><Relationship Id="rId12" Type="http://schemas.openxmlformats.org/officeDocument/2006/relationships/ctrlProp" Target="../ctrlProps/ctrlProp45.xml"/><Relationship Id="rId2" Type="http://schemas.openxmlformats.org/officeDocument/2006/relationships/drawing" Target="../drawings/drawing11.xml"/><Relationship Id="rId1" Type="http://schemas.openxmlformats.org/officeDocument/2006/relationships/printerSettings" Target="../printerSettings/printerSettings17.bin"/><Relationship Id="rId6" Type="http://schemas.openxmlformats.org/officeDocument/2006/relationships/ctrlProp" Target="../ctrlProps/ctrlProp39.xml"/><Relationship Id="rId11" Type="http://schemas.openxmlformats.org/officeDocument/2006/relationships/ctrlProp" Target="../ctrlProps/ctrlProp44.xml"/><Relationship Id="rId5" Type="http://schemas.openxmlformats.org/officeDocument/2006/relationships/ctrlProp" Target="../ctrlProps/ctrlProp38.xml"/><Relationship Id="rId15" Type="http://schemas.openxmlformats.org/officeDocument/2006/relationships/ctrlProp" Target="../ctrlProps/ctrlProp48.xml"/><Relationship Id="rId10" Type="http://schemas.openxmlformats.org/officeDocument/2006/relationships/ctrlProp" Target="../ctrlProps/ctrlProp43.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8.bin"/><Relationship Id="rId6" Type="http://schemas.openxmlformats.org/officeDocument/2006/relationships/ctrlProp" Target="../ctrlProps/ctrlProp51.xml"/><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6.xml"/><Relationship Id="rId13" Type="http://schemas.openxmlformats.org/officeDocument/2006/relationships/ctrlProp" Target="../ctrlProps/ctrlProp61.xml"/><Relationship Id="rId3" Type="http://schemas.openxmlformats.org/officeDocument/2006/relationships/vmlDrawing" Target="../drawings/vmlDrawing13.vml"/><Relationship Id="rId7" Type="http://schemas.openxmlformats.org/officeDocument/2006/relationships/ctrlProp" Target="../ctrlProps/ctrlProp55.xml"/><Relationship Id="rId12" Type="http://schemas.openxmlformats.org/officeDocument/2006/relationships/ctrlProp" Target="../ctrlProps/ctrlProp60.xml"/><Relationship Id="rId2" Type="http://schemas.openxmlformats.org/officeDocument/2006/relationships/drawing" Target="../drawings/drawing14.xml"/><Relationship Id="rId1" Type="http://schemas.openxmlformats.org/officeDocument/2006/relationships/printerSettings" Target="../printerSettings/printerSettings21.bin"/><Relationship Id="rId6" Type="http://schemas.openxmlformats.org/officeDocument/2006/relationships/ctrlProp" Target="../ctrlProps/ctrlProp54.xml"/><Relationship Id="rId11" Type="http://schemas.openxmlformats.org/officeDocument/2006/relationships/ctrlProp" Target="../ctrlProps/ctrlProp59.xml"/><Relationship Id="rId5" Type="http://schemas.openxmlformats.org/officeDocument/2006/relationships/ctrlProp" Target="../ctrlProps/ctrlProp53.xml"/><Relationship Id="rId10" Type="http://schemas.openxmlformats.org/officeDocument/2006/relationships/ctrlProp" Target="../ctrlProps/ctrlProp58.xml"/><Relationship Id="rId4" Type="http://schemas.openxmlformats.org/officeDocument/2006/relationships/ctrlProp" Target="../ctrlProps/ctrlProp52.xml"/><Relationship Id="rId9" Type="http://schemas.openxmlformats.org/officeDocument/2006/relationships/ctrlProp" Target="../ctrlProps/ctrlProp57.xml"/><Relationship Id="rId14" Type="http://schemas.openxmlformats.org/officeDocument/2006/relationships/ctrlProp" Target="../ctrlProps/ctrlProp62.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3.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4.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tabColor theme="0" tint="-0.249977111117893"/>
    <pageSetUpPr fitToPage="1"/>
  </sheetPr>
  <dimension ref="B2:J40"/>
  <sheetViews>
    <sheetView view="pageBreakPreview" zoomScale="115" zoomScaleNormal="100" zoomScaleSheetLayoutView="115" workbookViewId="0">
      <selection activeCell="N14" sqref="N14"/>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202" t="s">
        <v>111</v>
      </c>
      <c r="C2" s="202"/>
      <c r="D2" s="202"/>
      <c r="E2" s="202"/>
      <c r="F2" s="202"/>
      <c r="G2" s="202"/>
      <c r="H2" s="202"/>
      <c r="I2" s="202"/>
      <c r="J2" s="202"/>
    </row>
    <row r="3" spans="2:10" ht="13.5" customHeight="1">
      <c r="B3" s="202"/>
      <c r="C3" s="202"/>
      <c r="D3" s="202"/>
      <c r="E3" s="202"/>
      <c r="F3" s="202"/>
      <c r="G3" s="202"/>
      <c r="H3" s="202"/>
      <c r="I3" s="202"/>
      <c r="J3" s="202"/>
    </row>
    <row r="4" spans="2:10" ht="13.5" customHeight="1">
      <c r="B4" s="202"/>
      <c r="C4" s="202"/>
      <c r="D4" s="202"/>
      <c r="E4" s="202"/>
      <c r="F4" s="202"/>
      <c r="G4" s="202"/>
      <c r="H4" s="202"/>
      <c r="I4" s="202"/>
      <c r="J4" s="202"/>
    </row>
    <row r="5" spans="2:10">
      <c r="B5" s="57"/>
      <c r="C5" s="57"/>
      <c r="D5" s="57"/>
      <c r="E5" s="57"/>
      <c r="F5" s="57"/>
      <c r="G5" s="57"/>
      <c r="H5" s="57"/>
      <c r="I5" s="57"/>
      <c r="J5" s="57"/>
    </row>
    <row r="6" spans="2:10">
      <c r="B6" s="57"/>
      <c r="C6" s="57"/>
      <c r="D6" s="57"/>
      <c r="E6" s="57"/>
      <c r="F6" s="57"/>
      <c r="G6" s="57"/>
      <c r="H6" s="57"/>
      <c r="I6" s="57"/>
      <c r="J6" s="57"/>
    </row>
    <row r="7" spans="2:10" ht="22.5" customHeight="1">
      <c r="B7" s="58"/>
      <c r="C7" s="58"/>
      <c r="D7" s="58"/>
      <c r="E7" s="58"/>
      <c r="F7" s="58"/>
      <c r="G7" s="58"/>
      <c r="H7" s="203" t="s">
        <v>96</v>
      </c>
      <c r="I7" s="203"/>
      <c r="J7" s="203"/>
    </row>
    <row r="8" spans="2:10" ht="14.25">
      <c r="B8" s="58"/>
      <c r="C8" s="58"/>
      <c r="D8" s="58"/>
      <c r="E8" s="58"/>
      <c r="F8" s="58"/>
      <c r="G8" s="58"/>
      <c r="H8" s="58"/>
      <c r="I8" s="58"/>
      <c r="J8" s="58"/>
    </row>
    <row r="9" spans="2:10" ht="14.25">
      <c r="B9" s="58"/>
      <c r="C9" s="58"/>
      <c r="D9" s="58"/>
      <c r="E9" s="58"/>
      <c r="F9" s="58"/>
      <c r="G9" s="58"/>
      <c r="H9" s="58"/>
      <c r="I9" s="58"/>
      <c r="J9" s="58"/>
    </row>
    <row r="10" spans="2:10" ht="27" customHeight="1">
      <c r="B10" s="203" t="s">
        <v>157</v>
      </c>
      <c r="C10" s="203"/>
      <c r="D10" s="203"/>
      <c r="E10" s="58"/>
      <c r="F10" s="58"/>
      <c r="G10" s="58"/>
      <c r="H10" s="58"/>
      <c r="I10" s="58"/>
      <c r="J10" s="58"/>
    </row>
    <row r="11" spans="2:10" ht="14.25">
      <c r="B11" s="58"/>
      <c r="C11" s="58"/>
      <c r="D11" s="58"/>
      <c r="E11" s="58"/>
      <c r="F11" s="58"/>
      <c r="G11" s="58"/>
      <c r="H11" s="58"/>
      <c r="I11" s="58"/>
      <c r="J11" s="58"/>
    </row>
    <row r="12" spans="2:10" ht="19.5" customHeight="1">
      <c r="B12" s="58"/>
      <c r="C12" s="58"/>
      <c r="D12" s="58"/>
      <c r="E12" s="58"/>
      <c r="F12" s="58"/>
      <c r="G12" s="58" t="s">
        <v>97</v>
      </c>
      <c r="H12" s="201" t="s">
        <v>106</v>
      </c>
      <c r="I12" s="201"/>
      <c r="J12" s="201"/>
    </row>
    <row r="13" spans="2:10" ht="19.5" customHeight="1">
      <c r="B13" s="58"/>
      <c r="C13" s="58"/>
      <c r="D13" s="58"/>
      <c r="E13" s="58"/>
      <c r="F13" s="58"/>
      <c r="G13" s="58" t="s">
        <v>98</v>
      </c>
      <c r="H13" s="201" t="s">
        <v>107</v>
      </c>
      <c r="I13" s="201"/>
      <c r="J13" s="201"/>
    </row>
    <row r="14" spans="2:10" ht="19.5" customHeight="1">
      <c r="B14" s="58"/>
      <c r="C14" s="58"/>
      <c r="D14" s="58"/>
      <c r="E14" s="58"/>
      <c r="F14" s="58"/>
      <c r="G14" s="58" t="s">
        <v>99</v>
      </c>
      <c r="H14" s="201" t="s">
        <v>108</v>
      </c>
      <c r="I14" s="201"/>
      <c r="J14" s="201"/>
    </row>
    <row r="15" spans="2:10" ht="14.25">
      <c r="B15" s="58"/>
      <c r="C15" s="58"/>
      <c r="D15" s="58"/>
      <c r="E15" s="58"/>
      <c r="F15" s="58"/>
      <c r="G15" s="58"/>
      <c r="H15" s="58"/>
      <c r="I15" s="58"/>
      <c r="J15" s="58"/>
    </row>
    <row r="16" spans="2:10" ht="14.25">
      <c r="B16" s="58"/>
      <c r="C16" s="58"/>
      <c r="D16" s="58"/>
      <c r="E16" s="58"/>
      <c r="F16" s="58"/>
      <c r="G16" s="58"/>
      <c r="H16" s="58"/>
      <c r="I16" s="58"/>
      <c r="J16" s="58"/>
    </row>
    <row r="17" spans="2:10" ht="14.25">
      <c r="B17" s="58"/>
      <c r="C17" s="58"/>
      <c r="D17" s="58"/>
      <c r="E17" s="58"/>
      <c r="F17" s="58"/>
      <c r="G17" s="58"/>
      <c r="H17" s="58"/>
      <c r="I17" s="58"/>
      <c r="J17" s="58"/>
    </row>
    <row r="18" spans="2:10" ht="14.25">
      <c r="B18" s="58"/>
      <c r="C18" s="58"/>
      <c r="D18" s="58"/>
      <c r="E18" s="58"/>
      <c r="F18" s="58"/>
      <c r="G18" s="58"/>
      <c r="H18" s="58"/>
      <c r="I18" s="58"/>
      <c r="J18" s="58"/>
    </row>
    <row r="19" spans="2:10" ht="13.5" customHeight="1">
      <c r="B19" s="204" t="s">
        <v>117</v>
      </c>
      <c r="C19" s="204"/>
      <c r="D19" s="204"/>
      <c r="E19" s="204"/>
      <c r="F19" s="204"/>
      <c r="G19" s="204"/>
      <c r="H19" s="204"/>
      <c r="I19" s="204"/>
      <c r="J19" s="204"/>
    </row>
    <row r="20" spans="2:10">
      <c r="B20" s="204"/>
      <c r="C20" s="204"/>
      <c r="D20" s="204"/>
      <c r="E20" s="204"/>
      <c r="F20" s="204"/>
      <c r="G20" s="204"/>
      <c r="H20" s="204"/>
      <c r="I20" s="204"/>
      <c r="J20" s="204"/>
    </row>
    <row r="21" spans="2:10">
      <c r="B21" s="204"/>
      <c r="C21" s="204"/>
      <c r="D21" s="204"/>
      <c r="E21" s="204"/>
      <c r="F21" s="204"/>
      <c r="G21" s="204"/>
      <c r="H21" s="204"/>
      <c r="I21" s="204"/>
      <c r="J21" s="204"/>
    </row>
    <row r="22" spans="2:10">
      <c r="B22" s="204"/>
      <c r="C22" s="204"/>
      <c r="D22" s="204"/>
      <c r="E22" s="204"/>
      <c r="F22" s="204"/>
      <c r="G22" s="204"/>
      <c r="H22" s="204"/>
      <c r="I22" s="204"/>
      <c r="J22" s="204"/>
    </row>
    <row r="23" spans="2:10" ht="14.25">
      <c r="B23" s="58"/>
      <c r="C23" s="58"/>
      <c r="D23" s="58"/>
      <c r="E23" s="58"/>
      <c r="F23" s="58"/>
      <c r="G23" s="58"/>
      <c r="H23" s="58"/>
      <c r="I23" s="58"/>
      <c r="J23" s="58"/>
    </row>
    <row r="24" spans="2:10" ht="27.75" customHeight="1">
      <c r="B24" s="58"/>
      <c r="C24" s="58" t="s">
        <v>100</v>
      </c>
      <c r="D24" s="203" t="s">
        <v>96</v>
      </c>
      <c r="E24" s="203"/>
      <c r="F24" s="59" t="s">
        <v>101</v>
      </c>
      <c r="G24" s="203" t="s">
        <v>96</v>
      </c>
      <c r="H24" s="203"/>
      <c r="I24" s="59" t="s">
        <v>102</v>
      </c>
      <c r="J24" s="58"/>
    </row>
    <row r="25" spans="2:10" ht="14.25">
      <c r="B25" s="58"/>
      <c r="C25" s="58"/>
      <c r="D25" s="201"/>
      <c r="E25" s="201"/>
      <c r="F25" s="201"/>
      <c r="G25" s="201"/>
      <c r="H25" s="201"/>
      <c r="I25" s="201"/>
      <c r="J25" s="58"/>
    </row>
    <row r="26" spans="2:10" ht="33" customHeight="1">
      <c r="B26" s="58"/>
      <c r="C26" s="58"/>
      <c r="D26" s="201" t="s">
        <v>105</v>
      </c>
      <c r="E26" s="201"/>
      <c r="F26" s="201"/>
      <c r="G26" s="201"/>
      <c r="H26" s="201"/>
      <c r="I26" s="201"/>
      <c r="J26" s="58"/>
    </row>
    <row r="27" spans="2:10" ht="14.25">
      <c r="B27" s="58"/>
      <c r="C27" s="58"/>
      <c r="D27" s="58"/>
      <c r="E27" s="58"/>
      <c r="F27" s="58"/>
      <c r="G27" s="58"/>
      <c r="H27" s="58"/>
      <c r="I27" s="58"/>
      <c r="J27" s="58"/>
    </row>
    <row r="28" spans="2:10" ht="14.25">
      <c r="B28" s="58"/>
      <c r="C28" s="58"/>
      <c r="D28" s="58"/>
      <c r="E28" s="58"/>
      <c r="F28" s="58"/>
      <c r="G28" s="58"/>
      <c r="H28" s="58"/>
      <c r="I28" s="58"/>
      <c r="J28" s="58"/>
    </row>
    <row r="29" spans="2:10" ht="14.25">
      <c r="B29" s="58"/>
      <c r="C29" s="58"/>
      <c r="D29" s="58"/>
      <c r="E29" s="58"/>
      <c r="F29" s="58"/>
      <c r="G29" s="58"/>
      <c r="H29" s="58"/>
      <c r="I29" s="58"/>
      <c r="J29" s="58"/>
    </row>
    <row r="30" spans="2:10" ht="14.25">
      <c r="B30" s="58"/>
      <c r="C30" s="58"/>
      <c r="D30" s="58"/>
      <c r="E30" s="58"/>
      <c r="F30" s="58"/>
      <c r="G30" s="58"/>
      <c r="H30" s="58"/>
      <c r="I30" s="58"/>
      <c r="J30" s="58"/>
    </row>
    <row r="31" spans="2:10" ht="14.25">
      <c r="B31" s="58"/>
      <c r="C31" s="58"/>
      <c r="D31" s="58"/>
      <c r="E31" s="58"/>
      <c r="F31" s="58"/>
      <c r="G31" s="58"/>
      <c r="H31" s="58"/>
      <c r="I31" s="58"/>
      <c r="J31" s="58"/>
    </row>
    <row r="32" spans="2:10" ht="14.25">
      <c r="B32" s="58"/>
      <c r="C32" s="58" t="s">
        <v>103</v>
      </c>
      <c r="D32" s="58"/>
      <c r="E32" s="58"/>
      <c r="F32" s="58"/>
      <c r="G32" s="58"/>
      <c r="H32" s="58"/>
      <c r="I32" s="58"/>
      <c r="J32" s="58"/>
    </row>
    <row r="33" spans="2:10" ht="14.25">
      <c r="B33" s="58"/>
      <c r="C33" s="58"/>
      <c r="D33" s="58"/>
      <c r="E33" s="58"/>
      <c r="F33" s="58"/>
      <c r="G33" s="58"/>
      <c r="H33" s="58"/>
      <c r="I33" s="58"/>
      <c r="J33" s="58"/>
    </row>
    <row r="34" spans="2:10" ht="20.25" customHeight="1">
      <c r="B34" s="58"/>
      <c r="C34" s="58"/>
      <c r="D34" s="58" t="s">
        <v>104</v>
      </c>
      <c r="E34" s="201" t="s">
        <v>109</v>
      </c>
      <c r="F34" s="201"/>
      <c r="G34" s="201"/>
      <c r="H34" s="201"/>
      <c r="I34" s="58"/>
      <c r="J34" s="58"/>
    </row>
    <row r="35" spans="2:10" ht="20.25" customHeight="1">
      <c r="B35" s="58"/>
      <c r="C35" s="58"/>
      <c r="D35" s="58" t="s">
        <v>98</v>
      </c>
      <c r="E35" s="201" t="s">
        <v>107</v>
      </c>
      <c r="F35" s="201"/>
      <c r="G35" s="201"/>
      <c r="H35" s="201"/>
      <c r="I35" s="58"/>
      <c r="J35" s="58"/>
    </row>
    <row r="36" spans="2:10" ht="20.25" customHeight="1">
      <c r="B36" s="58"/>
      <c r="C36" s="58"/>
      <c r="D36" s="58" t="s">
        <v>99</v>
      </c>
      <c r="E36" s="201" t="s">
        <v>110</v>
      </c>
      <c r="F36" s="201"/>
      <c r="G36" s="201"/>
      <c r="H36" s="201"/>
      <c r="I36" s="58"/>
      <c r="J36" s="58"/>
    </row>
    <row r="37" spans="2:10" ht="14.25">
      <c r="B37" s="58"/>
      <c r="C37" s="58"/>
      <c r="D37" s="58"/>
      <c r="E37" s="58"/>
      <c r="F37" s="58"/>
      <c r="G37" s="58"/>
      <c r="H37" s="58"/>
      <c r="I37" s="58"/>
      <c r="J37" s="58"/>
    </row>
    <row r="38" spans="2:10" ht="14.25">
      <c r="B38" s="58"/>
      <c r="C38" s="58"/>
      <c r="D38" s="58"/>
      <c r="E38" s="58"/>
      <c r="F38" s="58"/>
      <c r="G38" s="58"/>
      <c r="H38" s="58"/>
      <c r="I38" s="58"/>
      <c r="J38" s="58"/>
    </row>
    <row r="39" spans="2:10">
      <c r="B39" s="57"/>
      <c r="C39" s="57"/>
      <c r="D39" s="57"/>
      <c r="E39" s="57"/>
      <c r="F39" s="57"/>
      <c r="G39" s="57"/>
      <c r="H39" s="57"/>
      <c r="I39" s="57"/>
      <c r="J39" s="57"/>
    </row>
    <row r="40" spans="2:10">
      <c r="B40" s="57"/>
      <c r="C40" s="57"/>
      <c r="D40" s="57"/>
      <c r="E40" s="57"/>
      <c r="F40" s="57"/>
      <c r="G40" s="57"/>
      <c r="H40" s="57"/>
      <c r="I40" s="57"/>
      <c r="J40" s="57"/>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20097-63D7-4172-9403-E4A4436822E1}">
  <sheetPr>
    <tabColor theme="9" tint="0.39997558519241921"/>
    <pageSetUpPr fitToPage="1"/>
  </sheetPr>
  <dimension ref="A1:J9"/>
  <sheetViews>
    <sheetView view="pageBreakPreview" zoomScale="80" zoomScaleNormal="115" zoomScaleSheetLayoutView="80" workbookViewId="0">
      <selection activeCell="F23" sqref="F23:F52"/>
    </sheetView>
  </sheetViews>
  <sheetFormatPr defaultColWidth="9" defaultRowHeight="13.5"/>
  <cols>
    <col min="1" max="1" width="37.875" style="143" customWidth="1"/>
    <col min="2" max="5" width="15.125" style="151" customWidth="1"/>
    <col min="6" max="6" width="16.5" style="151" customWidth="1"/>
    <col min="7" max="7" width="24.25" style="151" customWidth="1"/>
    <col min="8" max="8" width="19.75" style="151" customWidth="1"/>
    <col min="9" max="9" width="42.125" style="143" customWidth="1"/>
    <col min="10" max="10" width="52.125" style="145" customWidth="1"/>
    <col min="11" max="16" width="14.625" style="143" customWidth="1"/>
    <col min="17" max="17" width="18.875" style="143" customWidth="1"/>
    <col min="18" max="18" width="9" style="143"/>
    <col min="19" max="25" width="9" style="143" customWidth="1"/>
    <col min="26" max="16384" width="9" style="143"/>
  </cols>
  <sheetData>
    <row r="1" spans="1:10" ht="73.5" customHeight="1">
      <c r="A1" s="102" t="s">
        <v>311</v>
      </c>
      <c r="B1" s="408" t="s">
        <v>295</v>
      </c>
      <c r="C1" s="409"/>
      <c r="D1" s="409"/>
      <c r="E1" s="409"/>
      <c r="F1" s="409"/>
      <c r="G1" s="409"/>
      <c r="H1" s="409"/>
      <c r="I1" s="165" t="str">
        <f>'1号申請書兼請求書'!N29</f>
        <v>法人名：</v>
      </c>
    </row>
    <row r="2" spans="1:10" ht="41.25" customHeight="1">
      <c r="A2" s="410" t="s">
        <v>296</v>
      </c>
      <c r="B2" s="411"/>
      <c r="C2" s="411"/>
      <c r="D2" s="411"/>
      <c r="E2" s="411"/>
      <c r="F2" s="411"/>
      <c r="G2" s="411"/>
      <c r="H2" s="411"/>
      <c r="I2" s="412" t="s">
        <v>143</v>
      </c>
      <c r="J2" s="414" t="s">
        <v>170</v>
      </c>
    </row>
    <row r="3" spans="1:10" ht="72.75" customHeight="1">
      <c r="A3" s="140" t="s">
        <v>287</v>
      </c>
      <c r="B3" s="141" t="s">
        <v>171</v>
      </c>
      <c r="C3" s="141" t="s">
        <v>172</v>
      </c>
      <c r="D3" s="141" t="s">
        <v>173</v>
      </c>
      <c r="E3" s="141" t="s">
        <v>174</v>
      </c>
      <c r="F3" s="141" t="s">
        <v>175</v>
      </c>
      <c r="G3" s="141" t="s">
        <v>176</v>
      </c>
      <c r="H3" s="141" t="s">
        <v>177</v>
      </c>
      <c r="I3" s="413"/>
      <c r="J3" s="414"/>
    </row>
    <row r="4" spans="1:10" ht="84.75" customHeight="1">
      <c r="A4" s="147" t="s">
        <v>322</v>
      </c>
      <c r="B4" s="148"/>
      <c r="C4" s="148"/>
      <c r="D4" s="94" t="e">
        <f>C4/B4</f>
        <v>#DIV/0!</v>
      </c>
      <c r="E4" s="95" t="e">
        <f>(D4-0.02)*B4</f>
        <v>#DIV/0!</v>
      </c>
      <c r="F4" s="96"/>
      <c r="G4" s="149"/>
      <c r="H4" s="98"/>
      <c r="I4" s="150">
        <f>F4*G4*H4</f>
        <v>0</v>
      </c>
      <c r="J4" s="142"/>
    </row>
    <row r="5" spans="1:10" ht="93.75" customHeight="1">
      <c r="A5" s="147" t="s">
        <v>323</v>
      </c>
      <c r="B5" s="148"/>
      <c r="C5" s="148"/>
      <c r="D5" s="94" t="e">
        <f>C5/B5</f>
        <v>#DIV/0!</v>
      </c>
      <c r="E5" s="95" t="e">
        <f>(D5-0.02)*B5</f>
        <v>#DIV/0!</v>
      </c>
      <c r="F5" s="96"/>
      <c r="G5" s="149"/>
      <c r="H5" s="98"/>
      <c r="I5" s="150">
        <f>F5*G5*H5</f>
        <v>0</v>
      </c>
      <c r="J5" s="142"/>
    </row>
    <row r="6" spans="1:10" ht="90" customHeight="1">
      <c r="A6" s="147" t="s">
        <v>288</v>
      </c>
      <c r="B6" s="415"/>
      <c r="C6" s="416"/>
      <c r="D6" s="416"/>
      <c r="E6" s="416"/>
      <c r="F6" s="416"/>
      <c r="G6" s="416"/>
      <c r="H6" s="416"/>
      <c r="I6" s="150">
        <v>0</v>
      </c>
      <c r="J6" s="142"/>
    </row>
    <row r="7" spans="1:10" ht="60.75" customHeight="1">
      <c r="A7" s="406" t="s">
        <v>289</v>
      </c>
      <c r="B7" s="407"/>
      <c r="C7" s="407"/>
      <c r="D7" s="407"/>
      <c r="E7" s="407"/>
      <c r="F7" s="407"/>
      <c r="G7" s="407"/>
      <c r="H7" s="407"/>
      <c r="I7" s="407"/>
    </row>
    <row r="9" spans="1:10">
      <c r="A9" s="145"/>
    </row>
  </sheetData>
  <mergeCells count="6">
    <mergeCell ref="A7:I7"/>
    <mergeCell ref="B1:H1"/>
    <mergeCell ref="A2:H2"/>
    <mergeCell ref="I2:I3"/>
    <mergeCell ref="J2:J3"/>
    <mergeCell ref="B6:H6"/>
  </mergeCells>
  <phoneticPr fontId="39"/>
  <conditionalFormatting sqref="A4:H5">
    <cfRule type="expression" dxfId="186" priority="1">
      <formula>#REF!="×"</formula>
    </cfRule>
  </conditionalFormatting>
  <conditionalFormatting sqref="I4:I6 A6:B6">
    <cfRule type="expression" dxfId="185" priority="2">
      <formula>#REF!="×"</formula>
    </cfRule>
  </conditionalFormatting>
  <printOptions horizontalCentered="1"/>
  <pageMargins left="0.70866141732283472" right="0.70866141732283472" top="0.74803149606299213" bottom="0.55118110236220474" header="0.31496062992125984" footer="0.31496062992125984"/>
  <pageSetup paperSize="9" scale="65" fitToHeight="0" orientation="landscape"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686EF-8A41-4F0C-AED6-E59D53AC594E}">
  <sheetPr>
    <tabColor rgb="FFFFFF00"/>
    <pageSetUpPr fitToPage="1"/>
  </sheetPr>
  <dimension ref="A1:M52"/>
  <sheetViews>
    <sheetView view="pageBreakPreview" zoomScale="80" zoomScaleNormal="85" zoomScaleSheetLayoutView="80" workbookViewId="0">
      <selection activeCell="F13" sqref="F13"/>
    </sheetView>
  </sheetViews>
  <sheetFormatPr defaultColWidth="9" defaultRowHeight="13.5"/>
  <cols>
    <col min="1" max="1" width="47.75" style="143" customWidth="1"/>
    <col min="2" max="4" width="15.125" style="151" customWidth="1"/>
    <col min="5" max="5" width="23.25" style="151" customWidth="1"/>
    <col min="6" max="6" width="18.75" style="143" customWidth="1"/>
    <col min="7" max="7" width="47.75" style="143" customWidth="1"/>
    <col min="8" max="10" width="15.125" style="151" customWidth="1"/>
    <col min="11" max="11" width="23.5" style="143" customWidth="1"/>
    <col min="12" max="12" width="167.875" style="145" customWidth="1"/>
    <col min="13" max="18" width="14.625" style="143" customWidth="1"/>
    <col min="19" max="19" width="18.875" style="143" customWidth="1"/>
    <col min="20" max="20" width="9" style="143"/>
    <col min="21" max="27" width="9" style="143" customWidth="1"/>
    <col min="28" max="16384" width="9" style="143"/>
  </cols>
  <sheetData>
    <row r="1" spans="1:13" s="86" customFormat="1" ht="25.5" customHeight="1">
      <c r="A1" s="102" t="s">
        <v>308</v>
      </c>
      <c r="B1" s="183" t="s">
        <v>324</v>
      </c>
      <c r="C1" s="87"/>
      <c r="D1" s="87"/>
      <c r="E1" s="87"/>
      <c r="F1" s="87"/>
      <c r="I1" s="87"/>
      <c r="J1" s="88" t="s">
        <v>158</v>
      </c>
      <c r="K1" s="89" t="str">
        <f>'1号申請書兼請求書'!N35</f>
        <v>無</v>
      </c>
      <c r="M1" s="90"/>
    </row>
    <row r="2" spans="1:13" ht="46.5" customHeight="1">
      <c r="A2" s="191" t="s">
        <v>256</v>
      </c>
      <c r="B2" s="192"/>
      <c r="C2" s="192"/>
      <c r="D2" s="192"/>
      <c r="E2" s="192"/>
      <c r="F2" s="192"/>
      <c r="G2" s="192"/>
      <c r="H2" s="192"/>
      <c r="I2" s="192"/>
      <c r="J2" s="192"/>
      <c r="K2" s="192"/>
      <c r="L2" s="172" t="s">
        <v>257</v>
      </c>
    </row>
    <row r="3" spans="1:13" s="116" customFormat="1" ht="23.25" customHeight="1">
      <c r="A3" s="102" t="s">
        <v>231</v>
      </c>
      <c r="B3" s="102"/>
      <c r="C3" s="102"/>
      <c r="D3" s="102"/>
      <c r="E3" s="102"/>
      <c r="F3" s="102"/>
      <c r="G3" s="102"/>
      <c r="H3" s="102"/>
      <c r="I3" s="102"/>
      <c r="J3" s="102"/>
      <c r="K3" s="139" t="s">
        <v>312</v>
      </c>
      <c r="L3" s="102"/>
      <c r="M3" s="115"/>
    </row>
    <row r="4" spans="1:13" ht="30" customHeight="1">
      <c r="A4" s="152" t="s">
        <v>133</v>
      </c>
      <c r="B4" s="153"/>
      <c r="C4" s="153"/>
      <c r="D4" s="153"/>
      <c r="E4" s="153"/>
      <c r="F4" s="161" t="str">
        <f>'1号申請書兼請求書'!N29</f>
        <v>法人名：</v>
      </c>
      <c r="G4" s="152" t="s">
        <v>144</v>
      </c>
      <c r="H4" s="153"/>
      <c r="I4" s="153"/>
      <c r="J4" s="153"/>
      <c r="K4" s="80">
        <f>SUM($K$12:$K$16)</f>
        <v>185000</v>
      </c>
      <c r="L4" s="145" t="s">
        <v>258</v>
      </c>
    </row>
    <row r="5" spans="1:13" ht="30" customHeight="1">
      <c r="A5" s="114" t="s">
        <v>246</v>
      </c>
      <c r="B5" s="153"/>
      <c r="C5" s="153"/>
      <c r="D5" s="153"/>
      <c r="E5" s="153"/>
      <c r="F5" s="161" t="str">
        <f>'1号申請書兼請求書'!Z32</f>
        <v>氏名：</v>
      </c>
      <c r="G5" s="163" t="s">
        <v>293</v>
      </c>
      <c r="H5" s="153"/>
      <c r="I5" s="153"/>
      <c r="J5" s="153"/>
      <c r="K5" s="80">
        <v>0</v>
      </c>
      <c r="L5" s="145" t="s">
        <v>259</v>
      </c>
    </row>
    <row r="6" spans="1:13" ht="30" customHeight="1">
      <c r="A6" s="152" t="s">
        <v>309</v>
      </c>
      <c r="B6" s="153"/>
      <c r="C6" s="153"/>
      <c r="D6" s="153"/>
      <c r="E6" s="153"/>
      <c r="F6" s="161" t="s">
        <v>245</v>
      </c>
      <c r="G6" s="154" t="s">
        <v>292</v>
      </c>
      <c r="H6" s="153"/>
      <c r="I6" s="153"/>
      <c r="J6" s="153"/>
      <c r="K6" s="80">
        <f>ROUNDDOWN(K4-K5,-3)</f>
        <v>185000</v>
      </c>
      <c r="L6" s="145" t="s">
        <v>260</v>
      </c>
    </row>
    <row r="7" spans="1:13" ht="30" customHeight="1">
      <c r="A7" s="200" t="s">
        <v>317</v>
      </c>
      <c r="B7" s="200"/>
      <c r="C7" s="200"/>
      <c r="D7" s="200"/>
      <c r="E7" s="180" t="s">
        <v>316</v>
      </c>
      <c r="F7" s="181" t="s">
        <v>325</v>
      </c>
      <c r="G7" s="154"/>
      <c r="H7" s="153"/>
      <c r="I7" s="153"/>
      <c r="J7" s="153"/>
      <c r="K7" s="80"/>
    </row>
    <row r="8" spans="1:13" ht="30" customHeight="1">
      <c r="A8" s="152" t="s">
        <v>261</v>
      </c>
      <c r="B8" s="153"/>
      <c r="C8" s="153"/>
      <c r="D8" s="153"/>
      <c r="E8" s="153"/>
      <c r="F8" s="80" t="str">
        <f>IF(K6&gt;=K8,"○","×")</f>
        <v>○</v>
      </c>
      <c r="G8" s="152" t="s">
        <v>291</v>
      </c>
      <c r="H8" s="153"/>
      <c r="I8" s="153"/>
      <c r="J8" s="153"/>
      <c r="K8" s="173">
        <v>150000</v>
      </c>
      <c r="L8" s="145" t="s">
        <v>262</v>
      </c>
    </row>
    <row r="9" spans="1:13" ht="30" customHeight="1">
      <c r="A9" s="152" t="s">
        <v>145</v>
      </c>
      <c r="B9" s="153"/>
      <c r="C9" s="153"/>
      <c r="D9" s="153"/>
      <c r="E9" s="153"/>
      <c r="F9" s="164">
        <f>K8-K9</f>
        <v>150000</v>
      </c>
      <c r="G9" s="152" t="s">
        <v>263</v>
      </c>
      <c r="H9" s="153"/>
      <c r="I9" s="153"/>
      <c r="J9" s="153"/>
      <c r="K9" s="80">
        <f>IF(ROUNDDOWN(K8-K6,-3)&lt;=0,0,ROUNDDOWN(K8-K6,-3))</f>
        <v>0</v>
      </c>
      <c r="L9" s="145" t="s">
        <v>264</v>
      </c>
    </row>
    <row r="10" spans="1:13" ht="41.25" customHeight="1" thickBot="1">
      <c r="A10" s="193" t="s">
        <v>290</v>
      </c>
      <c r="B10" s="193"/>
      <c r="C10" s="193"/>
      <c r="D10" s="193"/>
      <c r="E10" s="193"/>
      <c r="F10" s="193"/>
      <c r="G10" s="194" t="s">
        <v>143</v>
      </c>
      <c r="H10" s="194"/>
      <c r="I10" s="194"/>
      <c r="J10" s="194"/>
      <c r="K10" s="194"/>
      <c r="L10" s="146"/>
    </row>
    <row r="11" spans="1:13" ht="66" customHeight="1" thickBot="1">
      <c r="A11" s="167" t="s">
        <v>265</v>
      </c>
      <c r="B11" s="141" t="s">
        <v>169</v>
      </c>
      <c r="C11" s="141" t="s">
        <v>266</v>
      </c>
      <c r="D11" s="141" t="s">
        <v>163</v>
      </c>
      <c r="E11" s="141" t="s">
        <v>267</v>
      </c>
      <c r="F11" s="141"/>
      <c r="G11" s="140" t="str">
        <f>A11</f>
        <v>賃金改善（全体）の内容</v>
      </c>
      <c r="H11" s="141" t="s">
        <v>268</v>
      </c>
      <c r="I11" s="141" t="s">
        <v>269</v>
      </c>
      <c r="J11" s="141" t="s">
        <v>270</v>
      </c>
      <c r="K11" s="141" t="s">
        <v>271</v>
      </c>
      <c r="L11" s="142" t="s">
        <v>170</v>
      </c>
    </row>
    <row r="12" spans="1:13" ht="50.25" customHeight="1">
      <c r="A12" s="147" t="s">
        <v>318</v>
      </c>
      <c r="B12" s="91">
        <v>5</v>
      </c>
      <c r="C12" s="92">
        <v>2500</v>
      </c>
      <c r="D12" s="93">
        <v>6</v>
      </c>
      <c r="E12" s="92">
        <v>2500</v>
      </c>
      <c r="F12" s="150"/>
      <c r="G12" s="147" t="s">
        <v>272</v>
      </c>
      <c r="H12" s="157">
        <f t="shared" ref="H12:J14" si="0">B12</f>
        <v>5</v>
      </c>
      <c r="I12" s="150">
        <f t="shared" si="0"/>
        <v>2500</v>
      </c>
      <c r="J12" s="158">
        <f t="shared" si="0"/>
        <v>6</v>
      </c>
      <c r="K12" s="150">
        <f>H12*I12*J12</f>
        <v>75000</v>
      </c>
      <c r="L12" s="142" t="s">
        <v>273</v>
      </c>
    </row>
    <row r="13" spans="1:13" ht="57" customHeight="1">
      <c r="A13" s="182" t="s">
        <v>319</v>
      </c>
      <c r="B13" s="155"/>
      <c r="C13" s="148"/>
      <c r="D13" s="156"/>
      <c r="E13" s="148"/>
      <c r="F13" s="150"/>
      <c r="G13" s="147" t="s">
        <v>274</v>
      </c>
      <c r="H13" s="157">
        <f t="shared" si="0"/>
        <v>0</v>
      </c>
      <c r="I13" s="150">
        <f t="shared" si="0"/>
        <v>0</v>
      </c>
      <c r="J13" s="158">
        <f t="shared" si="0"/>
        <v>0</v>
      </c>
      <c r="K13" s="150">
        <f>H13*I13*J13</f>
        <v>0</v>
      </c>
      <c r="L13" s="142" t="s">
        <v>275</v>
      </c>
    </row>
    <row r="14" spans="1:13" ht="80.25" customHeight="1">
      <c r="A14" s="140" t="s">
        <v>276</v>
      </c>
      <c r="B14" s="155"/>
      <c r="C14" s="148"/>
      <c r="D14" s="156"/>
      <c r="E14" s="159"/>
      <c r="F14" s="150"/>
      <c r="G14" s="140" t="s">
        <v>277</v>
      </c>
      <c r="H14" s="157">
        <f t="shared" si="0"/>
        <v>0</v>
      </c>
      <c r="I14" s="150">
        <f t="shared" si="0"/>
        <v>0</v>
      </c>
      <c r="J14" s="158">
        <f t="shared" si="0"/>
        <v>0</v>
      </c>
      <c r="K14" s="150">
        <f>H14*I14*J14</f>
        <v>0</v>
      </c>
      <c r="L14" s="142" t="s">
        <v>278</v>
      </c>
    </row>
    <row r="15" spans="1:13" ht="42.75" customHeight="1">
      <c r="A15" s="182" t="s">
        <v>320</v>
      </c>
      <c r="B15" s="155">
        <v>1</v>
      </c>
      <c r="C15" s="148">
        <v>5000</v>
      </c>
      <c r="D15" s="185">
        <v>4</v>
      </c>
      <c r="E15" s="160"/>
      <c r="F15" s="150"/>
      <c r="G15" s="147" t="s">
        <v>321</v>
      </c>
      <c r="H15" s="157">
        <f>B15</f>
        <v>1</v>
      </c>
      <c r="I15" s="150">
        <f>C15</f>
        <v>5000</v>
      </c>
      <c r="J15" s="169">
        <f>D15</f>
        <v>4</v>
      </c>
      <c r="K15" s="150">
        <f>H15*I15*J15</f>
        <v>20000</v>
      </c>
      <c r="L15" s="142" t="s">
        <v>279</v>
      </c>
    </row>
    <row r="16" spans="1:13" ht="73.5" customHeight="1">
      <c r="A16" s="195"/>
      <c r="B16" s="196"/>
      <c r="C16" s="196"/>
      <c r="D16" s="196"/>
      <c r="E16" s="196"/>
      <c r="F16" s="197"/>
      <c r="G16" s="198" t="s">
        <v>280</v>
      </c>
      <c r="H16" s="199"/>
      <c r="I16" s="199"/>
      <c r="J16" s="199"/>
      <c r="K16" s="150">
        <f>→7号記載例!I4+→7号記載例!I5+→7号記載例!I6</f>
        <v>90000</v>
      </c>
      <c r="L16" s="142" t="s">
        <v>281</v>
      </c>
    </row>
    <row r="17" spans="1:12" ht="55.5" customHeight="1" thickBot="1">
      <c r="A17" s="405" t="s">
        <v>310</v>
      </c>
      <c r="B17" s="189"/>
      <c r="C17" s="189"/>
      <c r="D17" s="189"/>
      <c r="E17" s="189"/>
      <c r="F17" s="189"/>
      <c r="G17" s="189"/>
      <c r="H17" s="189"/>
      <c r="I17" s="189"/>
      <c r="J17" s="189"/>
      <c r="K17" s="190"/>
      <c r="L17" s="142"/>
    </row>
    <row r="18" spans="1:12" ht="72.75" customHeight="1" thickBot="1">
      <c r="A18" s="168" t="s">
        <v>298</v>
      </c>
      <c r="B18" s="141" t="s">
        <v>169</v>
      </c>
      <c r="C18" s="141" t="s">
        <v>284</v>
      </c>
      <c r="D18" s="141" t="s">
        <v>163</v>
      </c>
      <c r="E18" s="141" t="s">
        <v>267</v>
      </c>
      <c r="F18" s="141"/>
      <c r="G18" s="140" t="str">
        <f>A18</f>
        <v>看護職員等（保健師、助産師、看護師及び准看護師）の賃金改善の内容</v>
      </c>
      <c r="H18" s="141" t="s">
        <v>268</v>
      </c>
      <c r="I18" s="141" t="s">
        <v>269</v>
      </c>
      <c r="J18" s="141" t="s">
        <v>270</v>
      </c>
      <c r="K18" s="141" t="s">
        <v>271</v>
      </c>
      <c r="L18" s="142" t="s">
        <v>170</v>
      </c>
    </row>
    <row r="19" spans="1:12" ht="50.25" customHeight="1">
      <c r="A19" s="147" t="s">
        <v>318</v>
      </c>
      <c r="B19" s="155"/>
      <c r="C19" s="148"/>
      <c r="D19" s="156"/>
      <c r="E19" s="148"/>
      <c r="F19" s="150"/>
      <c r="G19" s="147" t="s">
        <v>272</v>
      </c>
      <c r="H19" s="157">
        <f t="shared" ref="H19:J21" si="1">B19</f>
        <v>0</v>
      </c>
      <c r="I19" s="150">
        <f t="shared" si="1"/>
        <v>0</v>
      </c>
      <c r="J19" s="158">
        <f t="shared" si="1"/>
        <v>0</v>
      </c>
      <c r="K19" s="150">
        <f>H19*I19*J19</f>
        <v>0</v>
      </c>
      <c r="L19" s="142" t="s">
        <v>273</v>
      </c>
    </row>
    <row r="20" spans="1:12" ht="57" customHeight="1">
      <c r="A20" s="182" t="s">
        <v>319</v>
      </c>
      <c r="B20" s="155"/>
      <c r="C20" s="148"/>
      <c r="D20" s="156"/>
      <c r="E20" s="148"/>
      <c r="F20" s="150"/>
      <c r="G20" s="147" t="s">
        <v>274</v>
      </c>
      <c r="H20" s="157">
        <f t="shared" si="1"/>
        <v>0</v>
      </c>
      <c r="I20" s="150">
        <f t="shared" si="1"/>
        <v>0</v>
      </c>
      <c r="J20" s="158">
        <f t="shared" si="1"/>
        <v>0</v>
      </c>
      <c r="K20" s="150">
        <f>H20*I20*J20</f>
        <v>0</v>
      </c>
      <c r="L20" s="142" t="s">
        <v>275</v>
      </c>
    </row>
    <row r="21" spans="1:12" ht="80.25" customHeight="1">
      <c r="A21" s="140" t="s">
        <v>276</v>
      </c>
      <c r="B21" s="155"/>
      <c r="C21" s="148"/>
      <c r="D21" s="156"/>
      <c r="E21" s="159"/>
      <c r="F21" s="150"/>
      <c r="G21" s="140" t="s">
        <v>277</v>
      </c>
      <c r="H21" s="157">
        <f t="shared" si="1"/>
        <v>0</v>
      </c>
      <c r="I21" s="150">
        <f t="shared" si="1"/>
        <v>0</v>
      </c>
      <c r="J21" s="158">
        <f t="shared" si="1"/>
        <v>0</v>
      </c>
      <c r="K21" s="150">
        <f>H21*I21*J21</f>
        <v>0</v>
      </c>
      <c r="L21" s="142" t="s">
        <v>278</v>
      </c>
    </row>
    <row r="22" spans="1:12" ht="42.75" customHeight="1" thickBot="1">
      <c r="A22" s="182" t="s">
        <v>320</v>
      </c>
      <c r="B22" s="155"/>
      <c r="C22" s="148"/>
      <c r="D22" s="185"/>
      <c r="E22" s="160"/>
      <c r="F22" s="150"/>
      <c r="G22" s="147" t="s">
        <v>321</v>
      </c>
      <c r="H22" s="157">
        <f>B22</f>
        <v>0</v>
      </c>
      <c r="I22" s="150">
        <f>C22</f>
        <v>0</v>
      </c>
      <c r="J22" s="169">
        <f>D22</f>
        <v>0</v>
      </c>
      <c r="K22" s="150">
        <f>H22*I22*J22</f>
        <v>0</v>
      </c>
      <c r="L22" s="142" t="s">
        <v>279</v>
      </c>
    </row>
    <row r="23" spans="1:12" ht="72.75" customHeight="1" thickBot="1">
      <c r="A23" s="168" t="s">
        <v>306</v>
      </c>
      <c r="B23" s="141" t="s">
        <v>169</v>
      </c>
      <c r="C23" s="141" t="s">
        <v>284</v>
      </c>
      <c r="D23" s="141" t="s">
        <v>163</v>
      </c>
      <c r="E23" s="141" t="s">
        <v>267</v>
      </c>
      <c r="F23" s="141"/>
      <c r="G23" s="140" t="str">
        <f>A23</f>
        <v>40歳未満の勤務医師、勤務歯科医師の賃金改善の内容</v>
      </c>
      <c r="H23" s="141" t="s">
        <v>268</v>
      </c>
      <c r="I23" s="141" t="s">
        <v>269</v>
      </c>
      <c r="J23" s="141" t="s">
        <v>270</v>
      </c>
      <c r="K23" s="141" t="s">
        <v>271</v>
      </c>
      <c r="L23" s="142" t="s">
        <v>170</v>
      </c>
    </row>
    <row r="24" spans="1:12" ht="50.25" customHeight="1">
      <c r="A24" s="147" t="s">
        <v>318</v>
      </c>
      <c r="B24" s="155"/>
      <c r="C24" s="148"/>
      <c r="D24" s="156"/>
      <c r="E24" s="148"/>
      <c r="F24" s="150"/>
      <c r="G24" s="147" t="s">
        <v>272</v>
      </c>
      <c r="H24" s="157">
        <f t="shared" ref="H24:J26" si="2">B24</f>
        <v>0</v>
      </c>
      <c r="I24" s="150">
        <f t="shared" si="2"/>
        <v>0</v>
      </c>
      <c r="J24" s="158">
        <f t="shared" si="2"/>
        <v>0</v>
      </c>
      <c r="K24" s="150">
        <f>H24*I24*J24</f>
        <v>0</v>
      </c>
      <c r="L24" s="142" t="s">
        <v>273</v>
      </c>
    </row>
    <row r="25" spans="1:12" ht="57" customHeight="1">
      <c r="A25" s="182" t="s">
        <v>319</v>
      </c>
      <c r="B25" s="155"/>
      <c r="C25" s="148"/>
      <c r="D25" s="156"/>
      <c r="E25" s="148"/>
      <c r="F25" s="150"/>
      <c r="G25" s="147" t="s">
        <v>274</v>
      </c>
      <c r="H25" s="157">
        <f t="shared" si="2"/>
        <v>0</v>
      </c>
      <c r="I25" s="150">
        <f t="shared" si="2"/>
        <v>0</v>
      </c>
      <c r="J25" s="158">
        <f t="shared" si="2"/>
        <v>0</v>
      </c>
      <c r="K25" s="150">
        <f>H25*I25*J25</f>
        <v>0</v>
      </c>
      <c r="L25" s="142" t="s">
        <v>275</v>
      </c>
    </row>
    <row r="26" spans="1:12" ht="80.25" customHeight="1">
      <c r="A26" s="140" t="s">
        <v>276</v>
      </c>
      <c r="B26" s="155"/>
      <c r="C26" s="148"/>
      <c r="D26" s="156"/>
      <c r="E26" s="159"/>
      <c r="F26" s="150"/>
      <c r="G26" s="140" t="s">
        <v>286</v>
      </c>
      <c r="H26" s="157">
        <f t="shared" si="2"/>
        <v>0</v>
      </c>
      <c r="I26" s="150">
        <f t="shared" si="2"/>
        <v>0</v>
      </c>
      <c r="J26" s="158">
        <f t="shared" si="2"/>
        <v>0</v>
      </c>
      <c r="K26" s="150">
        <f>H26*I26*J26</f>
        <v>0</v>
      </c>
      <c r="L26" s="142" t="s">
        <v>278</v>
      </c>
    </row>
    <row r="27" spans="1:12" ht="43.5" customHeight="1" thickBot="1">
      <c r="A27" s="182" t="s">
        <v>320</v>
      </c>
      <c r="B27" s="177">
        <v>1</v>
      </c>
      <c r="C27" s="178">
        <v>5000</v>
      </c>
      <c r="D27" s="186">
        <v>4</v>
      </c>
      <c r="E27" s="160"/>
      <c r="F27" s="150"/>
      <c r="G27" s="147" t="s">
        <v>321</v>
      </c>
      <c r="H27" s="157">
        <f>B27</f>
        <v>1</v>
      </c>
      <c r="I27" s="150">
        <f>C27</f>
        <v>5000</v>
      </c>
      <c r="J27" s="169">
        <f>D27</f>
        <v>4</v>
      </c>
      <c r="K27" s="150">
        <f>H27*I27*J27</f>
        <v>20000</v>
      </c>
      <c r="L27" s="142" t="s">
        <v>279</v>
      </c>
    </row>
    <row r="28" spans="1:12" ht="72.75" customHeight="1" thickBot="1">
      <c r="A28" s="168" t="s">
        <v>285</v>
      </c>
      <c r="B28" s="141" t="s">
        <v>169</v>
      </c>
      <c r="C28" s="141" t="s">
        <v>284</v>
      </c>
      <c r="D28" s="141" t="s">
        <v>163</v>
      </c>
      <c r="E28" s="141" t="s">
        <v>267</v>
      </c>
      <c r="F28" s="141"/>
      <c r="G28" s="140" t="str">
        <f>A28</f>
        <v>事務職員の賃金改善の内容</v>
      </c>
      <c r="H28" s="141" t="s">
        <v>268</v>
      </c>
      <c r="I28" s="141" t="s">
        <v>269</v>
      </c>
      <c r="J28" s="141" t="s">
        <v>270</v>
      </c>
      <c r="K28" s="141" t="s">
        <v>271</v>
      </c>
      <c r="L28" s="142" t="s">
        <v>170</v>
      </c>
    </row>
    <row r="29" spans="1:12" ht="50.25" customHeight="1">
      <c r="A29" s="147" t="s">
        <v>318</v>
      </c>
      <c r="B29" s="174">
        <v>5</v>
      </c>
      <c r="C29" s="175">
        <v>2500</v>
      </c>
      <c r="D29" s="176">
        <v>6</v>
      </c>
      <c r="E29" s="175">
        <v>2500</v>
      </c>
      <c r="F29" s="150"/>
      <c r="G29" s="147" t="s">
        <v>272</v>
      </c>
      <c r="H29" s="157">
        <f t="shared" ref="H29:J31" si="3">B29</f>
        <v>5</v>
      </c>
      <c r="I29" s="150">
        <f t="shared" si="3"/>
        <v>2500</v>
      </c>
      <c r="J29" s="158">
        <f t="shared" si="3"/>
        <v>6</v>
      </c>
      <c r="K29" s="150">
        <f>H29*I29*J29</f>
        <v>75000</v>
      </c>
      <c r="L29" s="142" t="s">
        <v>273</v>
      </c>
    </row>
    <row r="30" spans="1:12" ht="57" customHeight="1">
      <c r="A30" s="182" t="s">
        <v>319</v>
      </c>
      <c r="B30" s="155"/>
      <c r="C30" s="148"/>
      <c r="D30" s="156"/>
      <c r="E30" s="148"/>
      <c r="F30" s="150"/>
      <c r="G30" s="147" t="s">
        <v>274</v>
      </c>
      <c r="H30" s="157">
        <f t="shared" si="3"/>
        <v>0</v>
      </c>
      <c r="I30" s="150">
        <f t="shared" si="3"/>
        <v>0</v>
      </c>
      <c r="J30" s="158">
        <f t="shared" si="3"/>
        <v>0</v>
      </c>
      <c r="K30" s="150">
        <f>H30*I30*J30</f>
        <v>0</v>
      </c>
      <c r="L30" s="142" t="s">
        <v>275</v>
      </c>
    </row>
    <row r="31" spans="1:12" ht="80.25" customHeight="1">
      <c r="A31" s="140" t="s">
        <v>276</v>
      </c>
      <c r="B31" s="155"/>
      <c r="C31" s="148"/>
      <c r="D31" s="156"/>
      <c r="E31" s="159"/>
      <c r="F31" s="150"/>
      <c r="G31" s="140" t="s">
        <v>286</v>
      </c>
      <c r="H31" s="157">
        <f t="shared" si="3"/>
        <v>0</v>
      </c>
      <c r="I31" s="150">
        <f t="shared" si="3"/>
        <v>0</v>
      </c>
      <c r="J31" s="158">
        <f t="shared" si="3"/>
        <v>0</v>
      </c>
      <c r="K31" s="150">
        <f>H31*I31*J31</f>
        <v>0</v>
      </c>
      <c r="L31" s="142" t="s">
        <v>278</v>
      </c>
    </row>
    <row r="32" spans="1:12" ht="43.5" customHeight="1" thickBot="1">
      <c r="A32" s="182" t="s">
        <v>320</v>
      </c>
      <c r="B32" s="155"/>
      <c r="C32" s="148"/>
      <c r="D32" s="185"/>
      <c r="E32" s="160"/>
      <c r="F32" s="150"/>
      <c r="G32" s="147" t="s">
        <v>321</v>
      </c>
      <c r="H32" s="157">
        <f>B32</f>
        <v>0</v>
      </c>
      <c r="I32" s="150">
        <f>C32</f>
        <v>0</v>
      </c>
      <c r="J32" s="169">
        <f>D32</f>
        <v>0</v>
      </c>
      <c r="K32" s="150">
        <f>H32*I32*J32</f>
        <v>0</v>
      </c>
      <c r="L32" s="142" t="s">
        <v>279</v>
      </c>
    </row>
    <row r="33" spans="1:12" ht="72.75" customHeight="1" thickBot="1">
      <c r="A33" s="168" t="s">
        <v>299</v>
      </c>
      <c r="B33" s="141" t="s">
        <v>169</v>
      </c>
      <c r="C33" s="141" t="s">
        <v>284</v>
      </c>
      <c r="D33" s="141" t="s">
        <v>163</v>
      </c>
      <c r="E33" s="141" t="s">
        <v>267</v>
      </c>
      <c r="F33" s="141"/>
      <c r="G33" s="140" t="str">
        <f>A33</f>
        <v>看護補助者の賃金改善の内容</v>
      </c>
      <c r="H33" s="141" t="s">
        <v>268</v>
      </c>
      <c r="I33" s="141" t="s">
        <v>269</v>
      </c>
      <c r="J33" s="141" t="s">
        <v>270</v>
      </c>
      <c r="K33" s="141" t="s">
        <v>271</v>
      </c>
      <c r="L33" s="142" t="s">
        <v>170</v>
      </c>
    </row>
    <row r="34" spans="1:12" ht="50.25" customHeight="1">
      <c r="A34" s="147" t="s">
        <v>318</v>
      </c>
      <c r="B34" s="155"/>
      <c r="C34" s="148"/>
      <c r="D34" s="156"/>
      <c r="E34" s="148"/>
      <c r="F34" s="150"/>
      <c r="G34" s="147" t="s">
        <v>272</v>
      </c>
      <c r="H34" s="157">
        <f t="shared" ref="H34:J36" si="4">B34</f>
        <v>0</v>
      </c>
      <c r="I34" s="150">
        <f t="shared" si="4"/>
        <v>0</v>
      </c>
      <c r="J34" s="158">
        <f t="shared" si="4"/>
        <v>0</v>
      </c>
      <c r="K34" s="150">
        <f>H34*I34*J34</f>
        <v>0</v>
      </c>
      <c r="L34" s="142" t="s">
        <v>273</v>
      </c>
    </row>
    <row r="35" spans="1:12" ht="57" customHeight="1">
      <c r="A35" s="182" t="s">
        <v>319</v>
      </c>
      <c r="B35" s="155"/>
      <c r="C35" s="148"/>
      <c r="D35" s="156"/>
      <c r="E35" s="148"/>
      <c r="F35" s="150"/>
      <c r="G35" s="147" t="s">
        <v>274</v>
      </c>
      <c r="H35" s="157">
        <f t="shared" si="4"/>
        <v>0</v>
      </c>
      <c r="I35" s="150">
        <f t="shared" si="4"/>
        <v>0</v>
      </c>
      <c r="J35" s="158">
        <f t="shared" si="4"/>
        <v>0</v>
      </c>
      <c r="K35" s="150">
        <f>H35*I35*J35</f>
        <v>0</v>
      </c>
      <c r="L35" s="142" t="s">
        <v>275</v>
      </c>
    </row>
    <row r="36" spans="1:12" ht="80.25" customHeight="1">
      <c r="A36" s="140" t="s">
        <v>276</v>
      </c>
      <c r="B36" s="155"/>
      <c r="C36" s="148"/>
      <c r="D36" s="156"/>
      <c r="E36" s="159"/>
      <c r="F36" s="150"/>
      <c r="G36" s="140" t="s">
        <v>286</v>
      </c>
      <c r="H36" s="157">
        <f t="shared" si="4"/>
        <v>0</v>
      </c>
      <c r="I36" s="150">
        <f t="shared" si="4"/>
        <v>0</v>
      </c>
      <c r="J36" s="158">
        <f t="shared" si="4"/>
        <v>0</v>
      </c>
      <c r="K36" s="150">
        <f>H36*I36*J36</f>
        <v>0</v>
      </c>
      <c r="L36" s="142" t="s">
        <v>278</v>
      </c>
    </row>
    <row r="37" spans="1:12" ht="43.5" customHeight="1" thickBot="1">
      <c r="A37" s="182" t="s">
        <v>320</v>
      </c>
      <c r="B37" s="155"/>
      <c r="C37" s="148"/>
      <c r="D37" s="185"/>
      <c r="E37" s="160"/>
      <c r="F37" s="150"/>
      <c r="G37" s="147" t="s">
        <v>321</v>
      </c>
      <c r="H37" s="157">
        <f>B37</f>
        <v>0</v>
      </c>
      <c r="I37" s="150">
        <f>C37</f>
        <v>0</v>
      </c>
      <c r="J37" s="169">
        <f>D37</f>
        <v>0</v>
      </c>
      <c r="K37" s="150">
        <f>H37*I37*J37</f>
        <v>0</v>
      </c>
      <c r="L37" s="142" t="s">
        <v>279</v>
      </c>
    </row>
    <row r="38" spans="1:12" ht="72.75" customHeight="1" thickBot="1">
      <c r="A38" s="168" t="s">
        <v>307</v>
      </c>
      <c r="B38" s="141" t="s">
        <v>169</v>
      </c>
      <c r="C38" s="141" t="s">
        <v>284</v>
      </c>
      <c r="D38" s="141" t="s">
        <v>163</v>
      </c>
      <c r="E38" s="141" t="s">
        <v>267</v>
      </c>
      <c r="F38" s="141"/>
      <c r="G38" s="140" t="str">
        <f>A38</f>
        <v>歯科衛生士の賃金改善の内容</v>
      </c>
      <c r="H38" s="141" t="s">
        <v>268</v>
      </c>
      <c r="I38" s="141" t="s">
        <v>269</v>
      </c>
      <c r="J38" s="141" t="s">
        <v>270</v>
      </c>
      <c r="K38" s="141" t="s">
        <v>271</v>
      </c>
      <c r="L38" s="142" t="s">
        <v>170</v>
      </c>
    </row>
    <row r="39" spans="1:12" ht="50.25" customHeight="1">
      <c r="A39" s="147" t="s">
        <v>318</v>
      </c>
      <c r="B39" s="155"/>
      <c r="C39" s="148"/>
      <c r="D39" s="156"/>
      <c r="E39" s="148"/>
      <c r="F39" s="150"/>
      <c r="G39" s="147" t="s">
        <v>272</v>
      </c>
      <c r="H39" s="157">
        <f t="shared" ref="H39:J41" si="5">B39</f>
        <v>0</v>
      </c>
      <c r="I39" s="150">
        <f t="shared" si="5"/>
        <v>0</v>
      </c>
      <c r="J39" s="158">
        <f t="shared" si="5"/>
        <v>0</v>
      </c>
      <c r="K39" s="150">
        <f>H39*I39*J39</f>
        <v>0</v>
      </c>
      <c r="L39" s="142" t="s">
        <v>273</v>
      </c>
    </row>
    <row r="40" spans="1:12" ht="57" customHeight="1">
      <c r="A40" s="182" t="s">
        <v>319</v>
      </c>
      <c r="B40" s="155"/>
      <c r="C40" s="148"/>
      <c r="D40" s="156"/>
      <c r="E40" s="148"/>
      <c r="F40" s="150"/>
      <c r="G40" s="147" t="s">
        <v>274</v>
      </c>
      <c r="H40" s="157">
        <f t="shared" si="5"/>
        <v>0</v>
      </c>
      <c r="I40" s="150">
        <f t="shared" si="5"/>
        <v>0</v>
      </c>
      <c r="J40" s="158">
        <f t="shared" si="5"/>
        <v>0</v>
      </c>
      <c r="K40" s="150">
        <f>H40*I40*J40</f>
        <v>0</v>
      </c>
      <c r="L40" s="142" t="s">
        <v>275</v>
      </c>
    </row>
    <row r="41" spans="1:12" ht="80.25" customHeight="1">
      <c r="A41" s="140" t="s">
        <v>276</v>
      </c>
      <c r="B41" s="155"/>
      <c r="C41" s="148"/>
      <c r="D41" s="156"/>
      <c r="E41" s="159"/>
      <c r="F41" s="150"/>
      <c r="G41" s="140" t="s">
        <v>286</v>
      </c>
      <c r="H41" s="157">
        <f t="shared" si="5"/>
        <v>0</v>
      </c>
      <c r="I41" s="150">
        <f t="shared" si="5"/>
        <v>0</v>
      </c>
      <c r="J41" s="158">
        <f t="shared" si="5"/>
        <v>0</v>
      </c>
      <c r="K41" s="150">
        <f>H41*I41*J41</f>
        <v>0</v>
      </c>
      <c r="L41" s="142" t="s">
        <v>278</v>
      </c>
    </row>
    <row r="42" spans="1:12" ht="43.5" customHeight="1" thickBot="1">
      <c r="A42" s="182" t="s">
        <v>320</v>
      </c>
      <c r="B42" s="155"/>
      <c r="C42" s="148"/>
      <c r="D42" s="185"/>
      <c r="E42" s="160"/>
      <c r="F42" s="150"/>
      <c r="G42" s="147" t="s">
        <v>321</v>
      </c>
      <c r="H42" s="157">
        <f>B42</f>
        <v>0</v>
      </c>
      <c r="I42" s="150">
        <f>C42</f>
        <v>0</v>
      </c>
      <c r="J42" s="169">
        <f>D42</f>
        <v>0</v>
      </c>
      <c r="K42" s="150">
        <f>H42*I42*J42</f>
        <v>0</v>
      </c>
      <c r="L42" s="142" t="s">
        <v>279</v>
      </c>
    </row>
    <row r="43" spans="1:12" ht="72.75" customHeight="1" thickBot="1">
      <c r="A43" s="168" t="s">
        <v>283</v>
      </c>
      <c r="B43" s="141" t="s">
        <v>169</v>
      </c>
      <c r="C43" s="141" t="s">
        <v>284</v>
      </c>
      <c r="D43" s="141" t="s">
        <v>163</v>
      </c>
      <c r="E43" s="141" t="s">
        <v>267</v>
      </c>
      <c r="F43" s="141"/>
      <c r="G43" s="140" t="str">
        <f>A43</f>
        <v>薬剤師の賃金改善の内容</v>
      </c>
      <c r="H43" s="141" t="s">
        <v>268</v>
      </c>
      <c r="I43" s="141" t="s">
        <v>269</v>
      </c>
      <c r="J43" s="141" t="s">
        <v>270</v>
      </c>
      <c r="K43" s="141" t="s">
        <v>271</v>
      </c>
      <c r="L43" s="142" t="s">
        <v>170</v>
      </c>
    </row>
    <row r="44" spans="1:12" ht="50.25" customHeight="1">
      <c r="A44" s="147" t="s">
        <v>318</v>
      </c>
      <c r="B44" s="155"/>
      <c r="C44" s="148"/>
      <c r="D44" s="156"/>
      <c r="E44" s="148"/>
      <c r="F44" s="150"/>
      <c r="G44" s="147" t="s">
        <v>272</v>
      </c>
      <c r="H44" s="157">
        <f t="shared" ref="H44:J46" si="6">B44</f>
        <v>0</v>
      </c>
      <c r="I44" s="150">
        <f t="shared" si="6"/>
        <v>0</v>
      </c>
      <c r="J44" s="158">
        <f t="shared" si="6"/>
        <v>0</v>
      </c>
      <c r="K44" s="150">
        <f>H44*I44*J44</f>
        <v>0</v>
      </c>
      <c r="L44" s="142" t="s">
        <v>273</v>
      </c>
    </row>
    <row r="45" spans="1:12" ht="57" customHeight="1">
      <c r="A45" s="182" t="s">
        <v>319</v>
      </c>
      <c r="B45" s="155"/>
      <c r="C45" s="148"/>
      <c r="D45" s="156"/>
      <c r="E45" s="148"/>
      <c r="F45" s="150"/>
      <c r="G45" s="147" t="s">
        <v>274</v>
      </c>
      <c r="H45" s="157">
        <f t="shared" si="6"/>
        <v>0</v>
      </c>
      <c r="I45" s="150">
        <f t="shared" si="6"/>
        <v>0</v>
      </c>
      <c r="J45" s="158">
        <f t="shared" si="6"/>
        <v>0</v>
      </c>
      <c r="K45" s="150">
        <f>H45*I45*J45</f>
        <v>0</v>
      </c>
      <c r="L45" s="142" t="s">
        <v>275</v>
      </c>
    </row>
    <row r="46" spans="1:12" ht="80.25" customHeight="1">
      <c r="A46" s="140" t="s">
        <v>276</v>
      </c>
      <c r="B46" s="155"/>
      <c r="C46" s="148"/>
      <c r="D46" s="156"/>
      <c r="E46" s="159"/>
      <c r="F46" s="150"/>
      <c r="G46" s="140" t="s">
        <v>286</v>
      </c>
      <c r="H46" s="157">
        <f t="shared" si="6"/>
        <v>0</v>
      </c>
      <c r="I46" s="150">
        <f t="shared" si="6"/>
        <v>0</v>
      </c>
      <c r="J46" s="158">
        <f t="shared" si="6"/>
        <v>0</v>
      </c>
      <c r="K46" s="150">
        <f>H46*I46*J46</f>
        <v>0</v>
      </c>
      <c r="L46" s="142" t="s">
        <v>278</v>
      </c>
    </row>
    <row r="47" spans="1:12" ht="43.5" customHeight="1">
      <c r="A47" s="182" t="s">
        <v>320</v>
      </c>
      <c r="B47" s="155"/>
      <c r="C47" s="148"/>
      <c r="D47" s="185"/>
      <c r="E47" s="160"/>
      <c r="F47" s="150"/>
      <c r="G47" s="147" t="s">
        <v>321</v>
      </c>
      <c r="H47" s="157">
        <f>B47</f>
        <v>0</v>
      </c>
      <c r="I47" s="150">
        <f>C47</f>
        <v>0</v>
      </c>
      <c r="J47" s="169">
        <f>D47</f>
        <v>0</v>
      </c>
      <c r="K47" s="150">
        <f>H47*I47*J47</f>
        <v>0</v>
      </c>
      <c r="L47" s="142" t="s">
        <v>279</v>
      </c>
    </row>
    <row r="48" spans="1:12" ht="72.75" customHeight="1">
      <c r="A48" s="184" t="s">
        <v>300</v>
      </c>
      <c r="B48" s="141" t="s">
        <v>169</v>
      </c>
      <c r="C48" s="141" t="s">
        <v>284</v>
      </c>
      <c r="D48" s="141" t="s">
        <v>163</v>
      </c>
      <c r="E48" s="141" t="s">
        <v>267</v>
      </c>
      <c r="F48" s="141"/>
      <c r="G48" s="140" t="str">
        <f>A48</f>
        <v>（上記職種以外の職員）
その他職員の賃金改善の内容</v>
      </c>
      <c r="H48" s="141" t="s">
        <v>268</v>
      </c>
      <c r="I48" s="141" t="s">
        <v>269</v>
      </c>
      <c r="J48" s="141" t="s">
        <v>270</v>
      </c>
      <c r="K48" s="141" t="s">
        <v>271</v>
      </c>
      <c r="L48" s="142" t="s">
        <v>170</v>
      </c>
    </row>
    <row r="49" spans="1:12" ht="50.25" customHeight="1">
      <c r="A49" s="147" t="s">
        <v>318</v>
      </c>
      <c r="B49" s="155"/>
      <c r="C49" s="148"/>
      <c r="D49" s="156"/>
      <c r="E49" s="148"/>
      <c r="F49" s="150"/>
      <c r="G49" s="147" t="s">
        <v>272</v>
      </c>
      <c r="H49" s="157">
        <f t="shared" ref="H49:J51" si="7">B49</f>
        <v>0</v>
      </c>
      <c r="I49" s="150">
        <f t="shared" si="7"/>
        <v>0</v>
      </c>
      <c r="J49" s="158">
        <f t="shared" si="7"/>
        <v>0</v>
      </c>
      <c r="K49" s="150">
        <f>H49*I49*J49</f>
        <v>0</v>
      </c>
      <c r="L49" s="142" t="s">
        <v>273</v>
      </c>
    </row>
    <row r="50" spans="1:12" ht="57" customHeight="1">
      <c r="A50" s="182" t="s">
        <v>319</v>
      </c>
      <c r="B50" s="155"/>
      <c r="C50" s="148"/>
      <c r="D50" s="156"/>
      <c r="E50" s="148"/>
      <c r="F50" s="150"/>
      <c r="G50" s="147" t="s">
        <v>274</v>
      </c>
      <c r="H50" s="157">
        <f t="shared" si="7"/>
        <v>0</v>
      </c>
      <c r="I50" s="150">
        <f t="shared" si="7"/>
        <v>0</v>
      </c>
      <c r="J50" s="158">
        <f t="shared" si="7"/>
        <v>0</v>
      </c>
      <c r="K50" s="150">
        <f>H50*I50*J50</f>
        <v>0</v>
      </c>
      <c r="L50" s="142" t="s">
        <v>275</v>
      </c>
    </row>
    <row r="51" spans="1:12" ht="80.25" customHeight="1">
      <c r="A51" s="140" t="s">
        <v>276</v>
      </c>
      <c r="B51" s="155"/>
      <c r="C51" s="148"/>
      <c r="D51" s="156"/>
      <c r="E51" s="159"/>
      <c r="F51" s="150"/>
      <c r="G51" s="140" t="s">
        <v>286</v>
      </c>
      <c r="H51" s="157">
        <f t="shared" si="7"/>
        <v>0</v>
      </c>
      <c r="I51" s="150">
        <f t="shared" si="7"/>
        <v>0</v>
      </c>
      <c r="J51" s="158">
        <f t="shared" si="7"/>
        <v>0</v>
      </c>
      <c r="K51" s="150">
        <f>H51*I51*J51</f>
        <v>0</v>
      </c>
      <c r="L51" s="142" t="s">
        <v>278</v>
      </c>
    </row>
    <row r="52" spans="1:12" ht="43.5" customHeight="1">
      <c r="A52" s="182" t="s">
        <v>320</v>
      </c>
      <c r="B52" s="155"/>
      <c r="C52" s="148"/>
      <c r="D52" s="185"/>
      <c r="E52" s="160"/>
      <c r="F52" s="150"/>
      <c r="G52" s="147" t="s">
        <v>321</v>
      </c>
      <c r="H52" s="157">
        <f>B52</f>
        <v>0</v>
      </c>
      <c r="I52" s="150">
        <f>C52</f>
        <v>0</v>
      </c>
      <c r="J52" s="169">
        <f>D52</f>
        <v>0</v>
      </c>
      <c r="K52" s="150">
        <f>H52*I52*J52</f>
        <v>0</v>
      </c>
      <c r="L52" s="142" t="s">
        <v>279</v>
      </c>
    </row>
  </sheetData>
  <mergeCells count="7">
    <mergeCell ref="A17:K17"/>
    <mergeCell ref="A2:K2"/>
    <mergeCell ref="A7:D7"/>
    <mergeCell ref="A10:F10"/>
    <mergeCell ref="G10:K10"/>
    <mergeCell ref="A16:F16"/>
    <mergeCell ref="G16:J16"/>
  </mergeCells>
  <phoneticPr fontId="39"/>
  <conditionalFormatting sqref="A12 B13:K13">
    <cfRule type="expression" dxfId="184" priority="59">
      <formula>$F$2="×"</formula>
    </cfRule>
  </conditionalFormatting>
  <conditionalFormatting sqref="A13">
    <cfRule type="expression" dxfId="183" priority="57">
      <formula>#REF!="×"</formula>
    </cfRule>
  </conditionalFormatting>
  <conditionalFormatting sqref="A15">
    <cfRule type="expression" dxfId="182" priority="56">
      <formula>#REF!="×"</formula>
    </cfRule>
  </conditionalFormatting>
  <conditionalFormatting sqref="A20">
    <cfRule type="expression" dxfId="181" priority="53">
      <formula>#REF!="×"</formula>
    </cfRule>
  </conditionalFormatting>
  <conditionalFormatting sqref="A22">
    <cfRule type="expression" dxfId="180" priority="52">
      <formula>#REF!="×"</formula>
    </cfRule>
  </conditionalFormatting>
  <conditionalFormatting sqref="A25">
    <cfRule type="expression" dxfId="179" priority="49">
      <formula>#REF!="×"</formula>
    </cfRule>
  </conditionalFormatting>
  <conditionalFormatting sqref="A27">
    <cfRule type="expression" dxfId="178" priority="48">
      <formula>#REF!="×"</formula>
    </cfRule>
  </conditionalFormatting>
  <conditionalFormatting sqref="A29 B30:K30">
    <cfRule type="expression" dxfId="177" priority="47">
      <formula>$F$2="×"</formula>
    </cfRule>
  </conditionalFormatting>
  <conditionalFormatting sqref="A30">
    <cfRule type="expression" dxfId="176" priority="45">
      <formula>#REF!="×"</formula>
    </cfRule>
  </conditionalFormatting>
  <conditionalFormatting sqref="A32">
    <cfRule type="expression" dxfId="175" priority="44">
      <formula>#REF!="×"</formula>
    </cfRule>
  </conditionalFormatting>
  <conditionalFormatting sqref="A35">
    <cfRule type="expression" dxfId="174" priority="41">
      <formula>#REF!="×"</formula>
    </cfRule>
  </conditionalFormatting>
  <conditionalFormatting sqref="A37">
    <cfRule type="expression" dxfId="173" priority="40">
      <formula>#REF!="×"</formula>
    </cfRule>
  </conditionalFormatting>
  <conditionalFormatting sqref="A40">
    <cfRule type="expression" dxfId="172" priority="37">
      <formula>#REF!="×"</formula>
    </cfRule>
  </conditionalFormatting>
  <conditionalFormatting sqref="A42">
    <cfRule type="expression" dxfId="171" priority="36">
      <formula>#REF!="×"</formula>
    </cfRule>
  </conditionalFormatting>
  <conditionalFormatting sqref="A45">
    <cfRule type="expression" dxfId="170" priority="33">
      <formula>#REF!="×"</formula>
    </cfRule>
  </conditionalFormatting>
  <conditionalFormatting sqref="A47">
    <cfRule type="expression" dxfId="169" priority="32">
      <formula>#REF!="×"</formula>
    </cfRule>
  </conditionalFormatting>
  <conditionalFormatting sqref="A50">
    <cfRule type="expression" dxfId="168" priority="29">
      <formula>#REF!="×"</formula>
    </cfRule>
  </conditionalFormatting>
  <conditionalFormatting sqref="A52">
    <cfRule type="expression" dxfId="167" priority="28">
      <formula>#REF!="×"</formula>
    </cfRule>
  </conditionalFormatting>
  <conditionalFormatting sqref="A14:D14">
    <cfRule type="expression" dxfId="166" priority="58">
      <formula>$F$2="×"</formula>
    </cfRule>
  </conditionalFormatting>
  <conditionalFormatting sqref="A19:D19 B20:D20">
    <cfRule type="expression" dxfId="165" priority="55">
      <formula>$F$2="×"</formula>
    </cfRule>
  </conditionalFormatting>
  <conditionalFormatting sqref="A21:D21">
    <cfRule type="expression" dxfId="164" priority="54">
      <formula>$F$2="×"</formula>
    </cfRule>
  </conditionalFormatting>
  <conditionalFormatting sqref="A24:D24 B25:D25">
    <cfRule type="expression" dxfId="163" priority="51">
      <formula>$F$2="×"</formula>
    </cfRule>
  </conditionalFormatting>
  <conditionalFormatting sqref="A26:D26">
    <cfRule type="expression" dxfId="162" priority="50">
      <formula>$F$2="×"</formula>
    </cfRule>
  </conditionalFormatting>
  <conditionalFormatting sqref="A31:D31">
    <cfRule type="expression" dxfId="161" priority="46">
      <formula>$F$2="×"</formula>
    </cfRule>
  </conditionalFormatting>
  <conditionalFormatting sqref="A34:D34 B35:D35">
    <cfRule type="expression" dxfId="160" priority="43">
      <formula>$F$2="×"</formula>
    </cfRule>
  </conditionalFormatting>
  <conditionalFormatting sqref="A36:D36">
    <cfRule type="expression" dxfId="159" priority="42">
      <formula>$F$2="×"</formula>
    </cfRule>
  </conditionalFormatting>
  <conditionalFormatting sqref="A39:D39 B40:D40">
    <cfRule type="expression" dxfId="158" priority="39">
      <formula>$F$2="×"</formula>
    </cfRule>
  </conditionalFormatting>
  <conditionalFormatting sqref="A41:D41">
    <cfRule type="expression" dxfId="157" priority="38">
      <formula>$F$2="×"</formula>
    </cfRule>
  </conditionalFormatting>
  <conditionalFormatting sqref="A44:D44 B45:D45">
    <cfRule type="expression" dxfId="156" priority="35">
      <formula>$F$2="×"</formula>
    </cfRule>
  </conditionalFormatting>
  <conditionalFormatting sqref="A46:D46">
    <cfRule type="expression" dxfId="155" priority="34">
      <formula>$F$2="×"</formula>
    </cfRule>
  </conditionalFormatting>
  <conditionalFormatting sqref="A49:D49 B50:D50">
    <cfRule type="expression" dxfId="154" priority="31">
      <formula>$F$2="×"</formula>
    </cfRule>
  </conditionalFormatting>
  <conditionalFormatting sqref="A51:D51">
    <cfRule type="expression" dxfId="153" priority="30">
      <formula>$F$2="×"</formula>
    </cfRule>
  </conditionalFormatting>
  <conditionalFormatting sqref="B12:E12">
    <cfRule type="expression" dxfId="152" priority="4">
      <formula>$G$2="×"</formula>
    </cfRule>
  </conditionalFormatting>
  <conditionalFormatting sqref="B29:E29">
    <cfRule type="expression" dxfId="151" priority="3">
      <formula>$G$2="×"</formula>
    </cfRule>
  </conditionalFormatting>
  <conditionalFormatting sqref="B15:F15">
    <cfRule type="expression" dxfId="150" priority="5">
      <formula>$F$2="×"</formula>
    </cfRule>
  </conditionalFormatting>
  <conditionalFormatting sqref="B22:K22">
    <cfRule type="expression" dxfId="149" priority="6">
      <formula>$F$2="×"</formula>
    </cfRule>
  </conditionalFormatting>
  <conditionalFormatting sqref="B27:K27">
    <cfRule type="expression" dxfId="148" priority="1">
      <formula>$F$2="×"</formula>
    </cfRule>
  </conditionalFormatting>
  <conditionalFormatting sqref="B32:K32">
    <cfRule type="expression" dxfId="147" priority="8">
      <formula>$F$2="×"</formula>
    </cfRule>
  </conditionalFormatting>
  <conditionalFormatting sqref="B37:K37">
    <cfRule type="expression" dxfId="146" priority="9">
      <formula>$F$2="×"</formula>
    </cfRule>
  </conditionalFormatting>
  <conditionalFormatting sqref="B42:K42">
    <cfRule type="expression" dxfId="145" priority="10">
      <formula>$F$2="×"</formula>
    </cfRule>
  </conditionalFormatting>
  <conditionalFormatting sqref="B47:K47">
    <cfRule type="expression" dxfId="144" priority="11">
      <formula>$F$2="×"</formula>
    </cfRule>
  </conditionalFormatting>
  <conditionalFormatting sqref="B52:K52">
    <cfRule type="expression" dxfId="143" priority="12">
      <formula>$F$2="×"</formula>
    </cfRule>
  </conditionalFormatting>
  <conditionalFormatting sqref="E19:K20">
    <cfRule type="expression" dxfId="142" priority="74">
      <formula>$F$2="×"</formula>
    </cfRule>
  </conditionalFormatting>
  <conditionalFormatting sqref="E24:K25">
    <cfRule type="expression" dxfId="141" priority="73">
      <formula>$F$2="×"</formula>
    </cfRule>
  </conditionalFormatting>
  <conditionalFormatting sqref="E34:K35">
    <cfRule type="expression" dxfId="140" priority="72">
      <formula>$F$2="×"</formula>
    </cfRule>
  </conditionalFormatting>
  <conditionalFormatting sqref="E39:K40 F41:K41">
    <cfRule type="expression" dxfId="139" priority="61">
      <formula>$F$2="×"</formula>
    </cfRule>
  </conditionalFormatting>
  <conditionalFormatting sqref="E49:K50">
    <cfRule type="expression" dxfId="138" priority="70">
      <formula>$F$2="×"</formula>
    </cfRule>
  </conditionalFormatting>
  <conditionalFormatting sqref="F12:K12">
    <cfRule type="expression" dxfId="137" priority="75">
      <formula>$F$2="×"</formula>
    </cfRule>
  </conditionalFormatting>
  <conditionalFormatting sqref="F14:K14 K15:K16 A16:A17 F26:K26 F31:K31 F36:K36 E44:K45 F46:K46 F51:K51">
    <cfRule type="expression" dxfId="136" priority="68">
      <formula>$F$2="×"</formula>
    </cfRule>
  </conditionalFormatting>
  <conditionalFormatting sqref="F21:K21">
    <cfRule type="expression" dxfId="135" priority="69">
      <formula>$F$2="×"</formula>
    </cfRule>
  </conditionalFormatting>
  <conditionalFormatting sqref="F29:K29">
    <cfRule type="expression" dxfId="134" priority="71">
      <formula>$F$2="×"</formula>
    </cfRule>
  </conditionalFormatting>
  <conditionalFormatting sqref="G15:G16">
    <cfRule type="expression" dxfId="133" priority="27">
      <formula>$F$2="×"</formula>
    </cfRule>
  </conditionalFormatting>
  <conditionalFormatting sqref="H15:J15">
    <cfRule type="expression" dxfId="132" priority="19">
      <formula>$F$2="×"</formula>
    </cfRule>
  </conditionalFormatting>
  <printOptions horizontalCentered="1"/>
  <pageMargins left="0.70866141732283472" right="0.70866141732283472" top="0.74803149606299213" bottom="0.55118110236220474" header="0.31496062992125984" footer="0.31496062992125984"/>
  <pageSetup paperSize="9" scale="52" fitToHeight="0" orientation="landscape" r:id="rId1"/>
  <rowBreaks count="4" manualBreakCount="4">
    <brk id="16" max="10" man="1"/>
    <brk id="27" max="10" man="1"/>
    <brk id="37" max="10" man="1"/>
    <brk id="47" max="10" man="1"/>
  </row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0B4A1-1DF4-4620-8BC7-2FDDEB381CCB}">
  <sheetPr>
    <tabColor rgb="FFFFFF00"/>
    <pageSetUpPr fitToPage="1"/>
  </sheetPr>
  <dimension ref="A1:J9"/>
  <sheetViews>
    <sheetView view="pageBreakPreview" zoomScale="80" zoomScaleNormal="115" zoomScaleSheetLayoutView="80" workbookViewId="0">
      <selection activeCell="J6" sqref="J6"/>
    </sheetView>
  </sheetViews>
  <sheetFormatPr defaultColWidth="9" defaultRowHeight="13.5"/>
  <cols>
    <col min="1" max="1" width="37.875" style="143" customWidth="1"/>
    <col min="2" max="5" width="15.125" style="151" customWidth="1"/>
    <col min="6" max="6" width="16.5" style="151" customWidth="1"/>
    <col min="7" max="7" width="24.25" style="151" customWidth="1"/>
    <col min="8" max="8" width="19.75" style="151" customWidth="1"/>
    <col min="9" max="9" width="42.125" style="143" customWidth="1"/>
    <col min="10" max="10" width="52.125" style="145" customWidth="1"/>
    <col min="11" max="16" width="14.625" style="143" customWidth="1"/>
    <col min="17" max="17" width="18.875" style="143" customWidth="1"/>
    <col min="18" max="18" width="9" style="143"/>
    <col min="19" max="25" width="9" style="143" customWidth="1"/>
    <col min="26" max="16384" width="9" style="143"/>
  </cols>
  <sheetData>
    <row r="1" spans="1:10" ht="73.5" customHeight="1">
      <c r="A1" s="102" t="s">
        <v>311</v>
      </c>
      <c r="B1" s="408" t="s">
        <v>295</v>
      </c>
      <c r="C1" s="409"/>
      <c r="D1" s="409"/>
      <c r="E1" s="409"/>
      <c r="F1" s="409"/>
      <c r="G1" s="409"/>
      <c r="H1" s="409"/>
      <c r="I1" s="165" t="str">
        <f>'1号申請書兼請求書'!N29</f>
        <v>法人名：</v>
      </c>
    </row>
    <row r="2" spans="1:10" ht="41.25" customHeight="1">
      <c r="A2" s="410" t="s">
        <v>296</v>
      </c>
      <c r="B2" s="411"/>
      <c r="C2" s="411"/>
      <c r="D2" s="411"/>
      <c r="E2" s="411"/>
      <c r="F2" s="411"/>
      <c r="G2" s="411"/>
      <c r="H2" s="411"/>
      <c r="I2" s="412" t="s">
        <v>143</v>
      </c>
      <c r="J2" s="414" t="s">
        <v>170</v>
      </c>
    </row>
    <row r="3" spans="1:10" ht="72.75" customHeight="1">
      <c r="A3" s="140" t="s">
        <v>287</v>
      </c>
      <c r="B3" s="141" t="s">
        <v>171</v>
      </c>
      <c r="C3" s="141" t="s">
        <v>172</v>
      </c>
      <c r="D3" s="141" t="s">
        <v>173</v>
      </c>
      <c r="E3" s="141" t="s">
        <v>174</v>
      </c>
      <c r="F3" s="141" t="s">
        <v>175</v>
      </c>
      <c r="G3" s="141" t="s">
        <v>176</v>
      </c>
      <c r="H3" s="141" t="s">
        <v>177</v>
      </c>
      <c r="I3" s="413"/>
      <c r="J3" s="414"/>
    </row>
    <row r="4" spans="1:10" ht="84.75" customHeight="1">
      <c r="A4" s="147" t="s">
        <v>322</v>
      </c>
      <c r="B4" s="92">
        <v>100000</v>
      </c>
      <c r="C4" s="92">
        <v>5000</v>
      </c>
      <c r="D4" s="94">
        <f>C4/B4</f>
        <v>0.05</v>
      </c>
      <c r="E4" s="95">
        <f>(D4-0.02)*B4</f>
        <v>3000.0000000000005</v>
      </c>
      <c r="F4" s="96">
        <v>3000</v>
      </c>
      <c r="G4" s="97">
        <v>6</v>
      </c>
      <c r="H4" s="98">
        <v>5</v>
      </c>
      <c r="I4" s="150">
        <f>F4*G4*H4</f>
        <v>90000</v>
      </c>
      <c r="J4" s="142"/>
    </row>
    <row r="5" spans="1:10" ht="93.75" customHeight="1">
      <c r="A5" s="147" t="s">
        <v>323</v>
      </c>
      <c r="B5" s="148"/>
      <c r="C5" s="148"/>
      <c r="D5" s="94" t="e">
        <f>C5/B5</f>
        <v>#DIV/0!</v>
      </c>
      <c r="E5" s="95" t="e">
        <f>(D5-0.02)*B5</f>
        <v>#DIV/0!</v>
      </c>
      <c r="F5" s="96"/>
      <c r="G5" s="149"/>
      <c r="H5" s="98"/>
      <c r="I5" s="150">
        <f>F5*G5*H5</f>
        <v>0</v>
      </c>
      <c r="J5" s="142"/>
    </row>
    <row r="6" spans="1:10" ht="90" customHeight="1">
      <c r="A6" s="147" t="s">
        <v>288</v>
      </c>
      <c r="B6" s="415"/>
      <c r="C6" s="416"/>
      <c r="D6" s="416"/>
      <c r="E6" s="416"/>
      <c r="F6" s="416"/>
      <c r="G6" s="416"/>
      <c r="H6" s="416"/>
      <c r="I6" s="150">
        <v>0</v>
      </c>
      <c r="J6" s="142"/>
    </row>
    <row r="7" spans="1:10" ht="60.75" customHeight="1">
      <c r="A7" s="406" t="s">
        <v>289</v>
      </c>
      <c r="B7" s="407"/>
      <c r="C7" s="407"/>
      <c r="D7" s="407"/>
      <c r="E7" s="407"/>
      <c r="F7" s="407"/>
      <c r="G7" s="407"/>
      <c r="H7" s="407"/>
      <c r="I7" s="407"/>
    </row>
    <row r="9" spans="1:10">
      <c r="A9" s="145"/>
    </row>
  </sheetData>
  <mergeCells count="6">
    <mergeCell ref="A7:I7"/>
    <mergeCell ref="B1:H1"/>
    <mergeCell ref="A2:H2"/>
    <mergeCell ref="I2:I3"/>
    <mergeCell ref="J2:J3"/>
    <mergeCell ref="B6:H6"/>
  </mergeCells>
  <phoneticPr fontId="39"/>
  <conditionalFormatting sqref="A4:H5">
    <cfRule type="expression" dxfId="131" priority="1">
      <formula>#REF!="×"</formula>
    </cfRule>
  </conditionalFormatting>
  <conditionalFormatting sqref="I4:I6 A6:B6">
    <cfRule type="expression" dxfId="130" priority="4">
      <formula>#REF!="×"</formula>
    </cfRule>
  </conditionalFormatting>
  <printOptions horizontalCentered="1"/>
  <pageMargins left="0.70866141732283472" right="0.70866141732283472" top="0.74803149606299213" bottom="0.55118110236220474" header="0.31496062992125984" footer="0.31496062992125984"/>
  <pageSetup paperSize="9" scale="65" fitToHeight="0" orientation="landscape"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4" tint="0.39997558519241921"/>
    <pageSetUpPr fitToPage="1"/>
  </sheetPr>
  <dimension ref="A1:L44"/>
  <sheetViews>
    <sheetView showGridLines="0" view="pageBreakPreview" topLeftCell="A13" zoomScale="80" zoomScaleNormal="114" zoomScaleSheetLayoutView="80" workbookViewId="0">
      <selection activeCell="C26" sqref="C26"/>
    </sheetView>
  </sheetViews>
  <sheetFormatPr defaultRowHeight="14.25"/>
  <cols>
    <col min="1" max="1" width="2.75" style="61" customWidth="1"/>
    <col min="2" max="2" width="9.75" style="61" customWidth="1"/>
    <col min="3" max="3" width="19.625" style="61" customWidth="1"/>
    <col min="4" max="4" width="19" style="61" customWidth="1"/>
    <col min="5" max="5" width="29" style="61" customWidth="1"/>
    <col min="6" max="6" width="29.875" style="61" customWidth="1"/>
    <col min="7" max="7" width="37.125" style="61" customWidth="1"/>
    <col min="8" max="8" width="7.375" style="61" customWidth="1"/>
    <col min="9" max="9" width="19" style="61" customWidth="1"/>
    <col min="10" max="11" width="9" style="61"/>
    <col min="12" max="12" width="49.75" style="61" customWidth="1"/>
    <col min="13" max="16384" width="9" style="61"/>
  </cols>
  <sheetData>
    <row r="1" spans="1:12" ht="23.25" customHeight="1">
      <c r="G1" s="109" t="s">
        <v>215</v>
      </c>
    </row>
    <row r="2" spans="1:12" ht="24.75" customHeight="1">
      <c r="B2" s="399" t="s">
        <v>201</v>
      </c>
      <c r="C2" s="399"/>
      <c r="D2" s="399"/>
      <c r="E2" s="399"/>
      <c r="F2" s="63" t="s">
        <v>158</v>
      </c>
      <c r="G2" s="99" t="str">
        <f>'1号申請書兼請求書'!N35</f>
        <v>無</v>
      </c>
    </row>
    <row r="3" spans="1:12" ht="23.25" customHeight="1">
      <c r="B3" s="100" t="s">
        <v>195</v>
      </c>
      <c r="F3" s="63" t="s">
        <v>133</v>
      </c>
      <c r="G3" s="99" t="str">
        <f>'1号申請書兼請求書'!N29</f>
        <v>法人名：</v>
      </c>
    </row>
    <row r="4" spans="1:12" s="100" customFormat="1" ht="22.5" customHeight="1">
      <c r="F4" s="118" t="s">
        <v>232</v>
      </c>
      <c r="G4" s="111" t="str">
        <f>'1号申請書兼請求書'!Z32</f>
        <v>氏名：</v>
      </c>
    </row>
    <row r="5" spans="1:12" ht="26.25" customHeight="1">
      <c r="F5" s="63" t="s">
        <v>153</v>
      </c>
      <c r="G5" s="126" t="s">
        <v>244</v>
      </c>
    </row>
    <row r="6" spans="1:12" ht="24.75" customHeight="1">
      <c r="A6" s="404" t="s">
        <v>155</v>
      </c>
      <c r="B6" s="404"/>
      <c r="C6" s="404"/>
      <c r="D6" s="404"/>
      <c r="E6" s="404"/>
      <c r="F6" s="404"/>
      <c r="G6" s="404"/>
      <c r="H6" s="404"/>
    </row>
    <row r="8" spans="1:12" ht="23.25" customHeight="1">
      <c r="B8" s="400" t="s">
        <v>219</v>
      </c>
      <c r="C8" s="400"/>
      <c r="D8" s="400"/>
      <c r="E8" s="400"/>
      <c r="F8" s="400"/>
      <c r="G8" s="400"/>
      <c r="H8" s="400"/>
    </row>
    <row r="10" spans="1:12" ht="18" customHeight="1">
      <c r="B10" s="65" t="s">
        <v>124</v>
      </c>
    </row>
    <row r="12" spans="1:12">
      <c r="B12" s="85"/>
      <c r="C12" s="61" t="s">
        <v>190</v>
      </c>
    </row>
    <row r="13" spans="1:12">
      <c r="B13" s="85"/>
    </row>
    <row r="14" spans="1:12" ht="20.25" customHeight="1">
      <c r="B14" s="85"/>
      <c r="C14" s="61" t="s">
        <v>191</v>
      </c>
    </row>
    <row r="15" spans="1:12" ht="19.5" customHeight="1">
      <c r="C15" s="61" t="s">
        <v>192</v>
      </c>
      <c r="J15" s="61" t="s">
        <v>139</v>
      </c>
      <c r="K15" s="61" t="s">
        <v>140</v>
      </c>
      <c r="L15" s="68" t="s">
        <v>141</v>
      </c>
    </row>
    <row r="16" spans="1:12">
      <c r="E16" s="66" t="s">
        <v>136</v>
      </c>
      <c r="F16" s="66" t="s">
        <v>137</v>
      </c>
      <c r="G16" s="66" t="s">
        <v>138</v>
      </c>
    </row>
    <row r="17" spans="2:7" ht="85.5" customHeight="1">
      <c r="B17" s="85"/>
      <c r="C17" s="400" t="s">
        <v>142</v>
      </c>
      <c r="D17" s="403"/>
      <c r="E17" s="69" t="s">
        <v>140</v>
      </c>
      <c r="F17" s="69" t="s">
        <v>141</v>
      </c>
      <c r="G17" s="69"/>
    </row>
    <row r="19" spans="2:7" ht="18" customHeight="1">
      <c r="B19" s="65" t="s">
        <v>135</v>
      </c>
    </row>
    <row r="21" spans="2:7">
      <c r="B21" s="85"/>
      <c r="C21" s="61" t="s">
        <v>223</v>
      </c>
    </row>
    <row r="22" spans="2:7">
      <c r="B22" s="85"/>
      <c r="C22" s="61" t="s">
        <v>168</v>
      </c>
    </row>
    <row r="23" spans="2:7">
      <c r="B23" s="85"/>
      <c r="C23" s="61" t="s">
        <v>224</v>
      </c>
    </row>
    <row r="24" spans="2:7">
      <c r="B24" s="85"/>
      <c r="C24" s="61" t="s">
        <v>181</v>
      </c>
    </row>
    <row r="25" spans="2:7">
      <c r="B25" s="85"/>
      <c r="C25" s="61" t="s">
        <v>168</v>
      </c>
    </row>
    <row r="26" spans="2:7">
      <c r="B26" s="85"/>
      <c r="C26" s="61" t="s">
        <v>180</v>
      </c>
    </row>
    <row r="27" spans="2:7">
      <c r="B27" s="85"/>
      <c r="C27" s="61" t="s">
        <v>182</v>
      </c>
    </row>
    <row r="28" spans="2:7">
      <c r="B28" s="85"/>
      <c r="C28" s="61" t="s">
        <v>168</v>
      </c>
    </row>
    <row r="29" spans="2:7">
      <c r="B29" s="85"/>
      <c r="C29" s="61" t="s">
        <v>225</v>
      </c>
    </row>
    <row r="30" spans="2:7">
      <c r="B30" s="85"/>
    </row>
    <row r="31" spans="2:7">
      <c r="B31" s="85"/>
      <c r="C31" s="61" t="s">
        <v>183</v>
      </c>
    </row>
    <row r="32" spans="2:7">
      <c r="B32" s="85"/>
      <c r="C32" s="61" t="s">
        <v>184</v>
      </c>
    </row>
    <row r="33" spans="2:7">
      <c r="B33" s="85"/>
      <c r="C33" s="61" t="s">
        <v>185</v>
      </c>
    </row>
    <row r="34" spans="2:7">
      <c r="B34" s="85"/>
    </row>
    <row r="35" spans="2:7">
      <c r="B35" s="85"/>
      <c r="C35" s="61" t="s">
        <v>186</v>
      </c>
    </row>
    <row r="36" spans="2:7">
      <c r="B36" s="85"/>
      <c r="C36" s="61" t="s">
        <v>187</v>
      </c>
    </row>
    <row r="37" spans="2:7">
      <c r="B37" s="85"/>
      <c r="C37" s="61" t="s">
        <v>188</v>
      </c>
    </row>
    <row r="38" spans="2:7">
      <c r="B38" s="65" t="s">
        <v>134</v>
      </c>
    </row>
    <row r="39" spans="2:7">
      <c r="B39" s="65"/>
    </row>
    <row r="40" spans="2:7" ht="36.75" customHeight="1">
      <c r="C40" s="104" t="s">
        <v>210</v>
      </c>
      <c r="D40" s="62"/>
      <c r="E40" s="104" t="s">
        <v>222</v>
      </c>
      <c r="F40" s="62"/>
      <c r="G40" s="66" t="s">
        <v>151</v>
      </c>
    </row>
    <row r="41" spans="2:7" ht="24.75" customHeight="1">
      <c r="C41" s="107"/>
      <c r="D41" s="62" t="s">
        <v>211</v>
      </c>
      <c r="E41" s="113">
        <v>150000</v>
      </c>
      <c r="F41" s="62" t="s">
        <v>123</v>
      </c>
      <c r="G41" s="132">
        <f>E41*C41</f>
        <v>0</v>
      </c>
    </row>
    <row r="42" spans="2:7">
      <c r="C42" s="77"/>
      <c r="D42" s="62"/>
      <c r="E42" s="75"/>
      <c r="F42" s="62"/>
      <c r="G42" s="76"/>
    </row>
    <row r="43" spans="2:7">
      <c r="C43" s="77"/>
      <c r="D43" s="62"/>
      <c r="E43" s="75"/>
      <c r="F43" s="62"/>
      <c r="G43" s="66" t="s">
        <v>121</v>
      </c>
    </row>
    <row r="44" spans="2:7" ht="33.75" customHeight="1">
      <c r="G44" s="133">
        <f>G41</f>
        <v>0</v>
      </c>
    </row>
  </sheetData>
  <mergeCells count="4">
    <mergeCell ref="B2:E2"/>
    <mergeCell ref="B8:H8"/>
    <mergeCell ref="C17:D17"/>
    <mergeCell ref="A6:H6"/>
  </mergeCells>
  <phoneticPr fontId="39"/>
  <dataValidations count="1">
    <dataValidation type="list" allowBlank="1" showInputMessage="1" showErrorMessage="1" sqref="E17:G17" xr:uid="{03197850-4BE1-4EBC-8998-609F058B0E9C}">
      <formula1>$J$15:$L$15</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10</xdr:row>
                    <xdr:rowOff>133350</xdr:rowOff>
                  </from>
                  <to>
                    <xdr:col>1</xdr:col>
                    <xdr:colOff>533400</xdr:colOff>
                    <xdr:row>12</xdr:row>
                    <xdr:rowOff>85725</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314325</xdr:colOff>
                    <xdr:row>12</xdr:row>
                    <xdr:rowOff>142875</xdr:rowOff>
                  </from>
                  <to>
                    <xdr:col>1</xdr:col>
                    <xdr:colOff>542925</xdr:colOff>
                    <xdr:row>14</xdr:row>
                    <xdr:rowOff>28575</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285750</xdr:colOff>
                    <xdr:row>20</xdr:row>
                    <xdr:rowOff>28575</xdr:rowOff>
                  </from>
                  <to>
                    <xdr:col>1</xdr:col>
                    <xdr:colOff>514350</xdr:colOff>
                    <xdr:row>21</xdr:row>
                    <xdr:rowOff>161925</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295275</xdr:colOff>
                    <xdr:row>27</xdr:row>
                    <xdr:rowOff>133350</xdr:rowOff>
                  </from>
                  <to>
                    <xdr:col>1</xdr:col>
                    <xdr:colOff>523875</xdr:colOff>
                    <xdr:row>29</xdr:row>
                    <xdr:rowOff>85725</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314325</xdr:colOff>
                    <xdr:row>16</xdr:row>
                    <xdr:rowOff>266700</xdr:rowOff>
                  </from>
                  <to>
                    <xdr:col>1</xdr:col>
                    <xdr:colOff>542925</xdr:colOff>
                    <xdr:row>16</xdr:row>
                    <xdr:rowOff>581025</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295275</xdr:colOff>
                    <xdr:row>29</xdr:row>
                    <xdr:rowOff>133350</xdr:rowOff>
                  </from>
                  <to>
                    <xdr:col>1</xdr:col>
                    <xdr:colOff>523875</xdr:colOff>
                    <xdr:row>31</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295275</xdr:colOff>
                    <xdr:row>31</xdr:row>
                    <xdr:rowOff>152400</xdr:rowOff>
                  </from>
                  <to>
                    <xdr:col>1</xdr:col>
                    <xdr:colOff>523875</xdr:colOff>
                    <xdr:row>33</xdr:row>
                    <xdr:rowOff>66675</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314325</xdr:colOff>
                    <xdr:row>33</xdr:row>
                    <xdr:rowOff>152400</xdr:rowOff>
                  </from>
                  <to>
                    <xdr:col>1</xdr:col>
                    <xdr:colOff>542925</xdr:colOff>
                    <xdr:row>35</xdr:row>
                    <xdr:rowOff>95250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323850</xdr:colOff>
                    <xdr:row>35</xdr:row>
                    <xdr:rowOff>142875</xdr:rowOff>
                  </from>
                  <to>
                    <xdr:col>1</xdr:col>
                    <xdr:colOff>552450</xdr:colOff>
                    <xdr:row>37</xdr:row>
                    <xdr:rowOff>47625</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285750</xdr:colOff>
                    <xdr:row>22</xdr:row>
                    <xdr:rowOff>66675</xdr:rowOff>
                  </from>
                  <to>
                    <xdr:col>1</xdr:col>
                    <xdr:colOff>514350</xdr:colOff>
                    <xdr:row>24</xdr:row>
                    <xdr:rowOff>19050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295275</xdr:colOff>
                    <xdr:row>25</xdr:row>
                    <xdr:rowOff>76200</xdr:rowOff>
                  </from>
                  <to>
                    <xdr:col>1</xdr:col>
                    <xdr:colOff>523875</xdr:colOff>
                    <xdr:row>27</xdr:row>
                    <xdr:rowOff>38100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4" tint="0.39997558519241921"/>
    <pageSetUpPr fitToPage="1"/>
  </sheetPr>
  <dimension ref="B1:C9"/>
  <sheetViews>
    <sheetView view="pageBreakPreview" zoomScaleNormal="145" zoomScaleSheetLayoutView="100" workbookViewId="0">
      <selection activeCell="B27" sqref="B27"/>
    </sheetView>
  </sheetViews>
  <sheetFormatPr defaultRowHeight="13.5"/>
  <cols>
    <col min="1" max="1" width="9" style="71"/>
    <col min="2" max="2" width="64.375" style="71" customWidth="1"/>
    <col min="3" max="3" width="18.5" style="71" customWidth="1"/>
    <col min="4" max="16384" width="9" style="71"/>
  </cols>
  <sheetData>
    <row r="1" spans="2:3">
      <c r="B1" s="101" t="s">
        <v>202</v>
      </c>
    </row>
    <row r="2" spans="2:3" ht="14.25">
      <c r="B2" s="81" t="s">
        <v>133</v>
      </c>
      <c r="C2" s="136" t="str">
        <f>'【有床診】賃上2-1号申請書'!G3</f>
        <v>法人名：</v>
      </c>
    </row>
    <row r="3" spans="2:3" ht="14.25">
      <c r="B3" s="81" t="s">
        <v>153</v>
      </c>
      <c r="C3" s="64">
        <f>'【有床診】賃上2-1号申請書'!G5</f>
        <v>0</v>
      </c>
    </row>
    <row r="4" spans="2:3" ht="18" customHeight="1">
      <c r="B4" s="72" t="s">
        <v>125</v>
      </c>
    </row>
    <row r="5" spans="2:3" ht="33" customHeight="1">
      <c r="B5" s="73" t="s">
        <v>126</v>
      </c>
      <c r="C5" s="73" t="s">
        <v>127</v>
      </c>
    </row>
    <row r="6" spans="2:3" ht="24" customHeight="1">
      <c r="B6" s="74" t="s">
        <v>128</v>
      </c>
      <c r="C6" s="74"/>
    </row>
    <row r="7" spans="2:3" ht="24" customHeight="1">
      <c r="B7" s="74" t="s">
        <v>129</v>
      </c>
      <c r="C7" s="74"/>
    </row>
    <row r="8" spans="2:3" ht="27.75" customHeight="1">
      <c r="B8" s="74" t="s">
        <v>132</v>
      </c>
      <c r="C8" s="74"/>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2842A-0386-49E1-AA87-E5D3C08F3900}">
  <sheetPr>
    <tabColor theme="4" tint="0.39997558519241921"/>
    <pageSetUpPr fitToPage="1"/>
  </sheetPr>
  <dimension ref="A1:M52"/>
  <sheetViews>
    <sheetView view="pageBreakPreview" zoomScale="80" zoomScaleNormal="85" zoomScaleSheetLayoutView="80" workbookViewId="0">
      <selection activeCell="A7" sqref="A7:D7"/>
    </sheetView>
  </sheetViews>
  <sheetFormatPr defaultColWidth="9" defaultRowHeight="13.5"/>
  <cols>
    <col min="1" max="1" width="47.75" style="143" customWidth="1"/>
    <col min="2" max="4" width="15.125" style="151" customWidth="1"/>
    <col min="5" max="5" width="23.25" style="151" customWidth="1"/>
    <col min="6" max="6" width="18.75" style="143" customWidth="1"/>
    <col min="7" max="7" width="47.75" style="143" customWidth="1"/>
    <col min="8" max="10" width="15.125" style="151" customWidth="1"/>
    <col min="11" max="11" width="23.5" style="143" customWidth="1"/>
    <col min="12" max="12" width="167.875" style="145" customWidth="1"/>
    <col min="13" max="18" width="14.625" style="143" customWidth="1"/>
    <col min="19" max="19" width="18.875" style="143" customWidth="1"/>
    <col min="20" max="20" width="9" style="143"/>
    <col min="21" max="27" width="9" style="143" customWidth="1"/>
    <col min="28" max="16384" width="9" style="143"/>
  </cols>
  <sheetData>
    <row r="1" spans="1:13" s="86" customFormat="1" ht="25.5" customHeight="1">
      <c r="A1" s="102" t="s">
        <v>203</v>
      </c>
      <c r="B1" s="183" t="s">
        <v>324</v>
      </c>
      <c r="C1" s="87"/>
      <c r="D1" s="87"/>
      <c r="E1" s="87"/>
      <c r="F1" s="87"/>
      <c r="I1" s="87"/>
      <c r="J1" s="88" t="s">
        <v>158</v>
      </c>
      <c r="K1" s="89" t="str">
        <f>'1号申請書兼請求書'!N35</f>
        <v>無</v>
      </c>
      <c r="M1" s="90"/>
    </row>
    <row r="2" spans="1:13" ht="46.5" customHeight="1">
      <c r="A2" s="191" t="s">
        <v>256</v>
      </c>
      <c r="B2" s="192"/>
      <c r="C2" s="192"/>
      <c r="D2" s="192"/>
      <c r="E2" s="192"/>
      <c r="F2" s="192"/>
      <c r="G2" s="192"/>
      <c r="H2" s="192"/>
      <c r="I2" s="192"/>
      <c r="J2" s="192"/>
      <c r="K2" s="192"/>
      <c r="L2" s="172" t="s">
        <v>257</v>
      </c>
    </row>
    <row r="3" spans="1:13" s="116" customFormat="1" ht="23.25" customHeight="1">
      <c r="A3" s="102" t="s">
        <v>231</v>
      </c>
      <c r="B3" s="102"/>
      <c r="C3" s="102"/>
      <c r="D3" s="102"/>
      <c r="E3" s="102"/>
      <c r="F3" s="102"/>
      <c r="G3" s="102"/>
      <c r="H3" s="102"/>
      <c r="I3" s="102"/>
      <c r="J3" s="102"/>
      <c r="K3" s="139" t="s">
        <v>215</v>
      </c>
      <c r="L3" s="102"/>
      <c r="M3" s="115"/>
    </row>
    <row r="4" spans="1:13" ht="30" customHeight="1">
      <c r="A4" s="152" t="s">
        <v>133</v>
      </c>
      <c r="B4" s="153"/>
      <c r="C4" s="153"/>
      <c r="D4" s="153"/>
      <c r="E4" s="153"/>
      <c r="F4" s="161" t="str">
        <f>'1号申請書兼請求書'!N29</f>
        <v>法人名：</v>
      </c>
      <c r="G4" s="152" t="s">
        <v>144</v>
      </c>
      <c r="H4" s="153"/>
      <c r="I4" s="153"/>
      <c r="J4" s="153"/>
      <c r="K4" s="80">
        <f>SUM($K$12:$K$16)</f>
        <v>0</v>
      </c>
      <c r="L4" s="145" t="s">
        <v>258</v>
      </c>
    </row>
    <row r="5" spans="1:13" ht="30" customHeight="1">
      <c r="A5" s="114" t="s">
        <v>246</v>
      </c>
      <c r="B5" s="153"/>
      <c r="C5" s="153"/>
      <c r="D5" s="153"/>
      <c r="E5" s="153"/>
      <c r="F5" s="161" t="str">
        <f>'1号申請書兼請求書'!Z32</f>
        <v>氏名：</v>
      </c>
      <c r="G5" s="163" t="s">
        <v>293</v>
      </c>
      <c r="H5" s="153"/>
      <c r="I5" s="153"/>
      <c r="J5" s="153"/>
      <c r="K5" s="80">
        <v>0</v>
      </c>
      <c r="L5" s="145" t="s">
        <v>259</v>
      </c>
    </row>
    <row r="6" spans="1:13" ht="30" customHeight="1">
      <c r="A6" s="152" t="s">
        <v>153</v>
      </c>
      <c r="B6" s="153"/>
      <c r="C6" s="153"/>
      <c r="D6" s="153"/>
      <c r="E6" s="153"/>
      <c r="F6" s="161" t="s">
        <v>245</v>
      </c>
      <c r="G6" s="154" t="s">
        <v>292</v>
      </c>
      <c r="H6" s="153"/>
      <c r="I6" s="153"/>
      <c r="J6" s="153"/>
      <c r="K6" s="80">
        <f>ROUNDDOWN(K4-K5,-3)</f>
        <v>0</v>
      </c>
      <c r="L6" s="145" t="s">
        <v>260</v>
      </c>
    </row>
    <row r="7" spans="1:13" ht="30" customHeight="1">
      <c r="A7" s="200" t="s">
        <v>326</v>
      </c>
      <c r="B7" s="200"/>
      <c r="C7" s="200"/>
      <c r="D7" s="200"/>
      <c r="E7" s="180" t="s">
        <v>316</v>
      </c>
      <c r="F7" s="187"/>
      <c r="G7" s="154"/>
      <c r="H7" s="153"/>
      <c r="I7" s="153"/>
      <c r="J7" s="153"/>
      <c r="K7" s="80"/>
    </row>
    <row r="8" spans="1:13" ht="30" customHeight="1">
      <c r="A8" s="152" t="s">
        <v>261</v>
      </c>
      <c r="B8" s="153"/>
      <c r="C8" s="153"/>
      <c r="D8" s="153"/>
      <c r="E8" s="153"/>
      <c r="F8" s="80" t="str">
        <f>IF(K6&gt;=K8,"○","×")</f>
        <v>○</v>
      </c>
      <c r="G8" s="152" t="s">
        <v>291</v>
      </c>
      <c r="H8" s="153"/>
      <c r="I8" s="153"/>
      <c r="J8" s="153"/>
      <c r="K8" s="80">
        <f>'1号申請書兼請求書'!N41</f>
        <v>0</v>
      </c>
      <c r="L8" s="145" t="s">
        <v>262</v>
      </c>
    </row>
    <row r="9" spans="1:13" ht="30" customHeight="1">
      <c r="A9" s="152" t="s">
        <v>145</v>
      </c>
      <c r="B9" s="153"/>
      <c r="C9" s="153"/>
      <c r="D9" s="153"/>
      <c r="E9" s="153"/>
      <c r="F9" s="164">
        <f>K8-K9</f>
        <v>0</v>
      </c>
      <c r="G9" s="152" t="s">
        <v>263</v>
      </c>
      <c r="H9" s="153"/>
      <c r="I9" s="153"/>
      <c r="J9" s="153"/>
      <c r="K9" s="80">
        <f>IF(ROUNDDOWN(K8-K6,-3)&lt;=0,0,ROUNDDOWN(K8-K6,-3))</f>
        <v>0</v>
      </c>
      <c r="L9" s="145" t="s">
        <v>264</v>
      </c>
    </row>
    <row r="10" spans="1:13" ht="41.25" customHeight="1" thickBot="1">
      <c r="A10" s="193" t="s">
        <v>290</v>
      </c>
      <c r="B10" s="193"/>
      <c r="C10" s="193"/>
      <c r="D10" s="193"/>
      <c r="E10" s="193"/>
      <c r="F10" s="193"/>
      <c r="G10" s="194" t="s">
        <v>143</v>
      </c>
      <c r="H10" s="194"/>
      <c r="I10" s="194"/>
      <c r="J10" s="194"/>
      <c r="K10" s="194"/>
      <c r="L10" s="146"/>
    </row>
    <row r="11" spans="1:13" ht="66" customHeight="1" thickBot="1">
      <c r="A11" s="167" t="s">
        <v>265</v>
      </c>
      <c r="B11" s="141" t="s">
        <v>169</v>
      </c>
      <c r="C11" s="141" t="s">
        <v>266</v>
      </c>
      <c r="D11" s="141" t="s">
        <v>163</v>
      </c>
      <c r="E11" s="141" t="s">
        <v>267</v>
      </c>
      <c r="F11" s="141"/>
      <c r="G11" s="140" t="str">
        <f>A11</f>
        <v>賃金改善（全体）の内容</v>
      </c>
      <c r="H11" s="141" t="s">
        <v>268</v>
      </c>
      <c r="I11" s="141" t="s">
        <v>269</v>
      </c>
      <c r="J11" s="141" t="s">
        <v>270</v>
      </c>
      <c r="K11" s="141" t="s">
        <v>271</v>
      </c>
      <c r="L11" s="142" t="s">
        <v>170</v>
      </c>
    </row>
    <row r="12" spans="1:13" ht="50.25" customHeight="1">
      <c r="A12" s="147" t="s">
        <v>318</v>
      </c>
      <c r="B12" s="155"/>
      <c r="C12" s="148"/>
      <c r="D12" s="156"/>
      <c r="E12" s="148"/>
      <c r="F12" s="150"/>
      <c r="G12" s="147" t="s">
        <v>272</v>
      </c>
      <c r="H12" s="157">
        <f t="shared" ref="H12:J14" si="0">B12</f>
        <v>0</v>
      </c>
      <c r="I12" s="150">
        <f t="shared" si="0"/>
        <v>0</v>
      </c>
      <c r="J12" s="158">
        <f t="shared" si="0"/>
        <v>0</v>
      </c>
      <c r="K12" s="150">
        <f>H12*I12*J12</f>
        <v>0</v>
      </c>
      <c r="L12" s="142" t="s">
        <v>273</v>
      </c>
    </row>
    <row r="13" spans="1:13" ht="57" customHeight="1">
      <c r="A13" s="182" t="s">
        <v>319</v>
      </c>
      <c r="B13" s="155"/>
      <c r="C13" s="148"/>
      <c r="D13" s="156"/>
      <c r="E13" s="148"/>
      <c r="F13" s="150"/>
      <c r="G13" s="147" t="s">
        <v>274</v>
      </c>
      <c r="H13" s="157">
        <f t="shared" si="0"/>
        <v>0</v>
      </c>
      <c r="I13" s="150">
        <f t="shared" si="0"/>
        <v>0</v>
      </c>
      <c r="J13" s="158">
        <f t="shared" si="0"/>
        <v>0</v>
      </c>
      <c r="K13" s="150">
        <f>H13*I13*J13</f>
        <v>0</v>
      </c>
      <c r="L13" s="142" t="s">
        <v>275</v>
      </c>
    </row>
    <row r="14" spans="1:13" ht="80.25" customHeight="1">
      <c r="A14" s="140" t="s">
        <v>276</v>
      </c>
      <c r="B14" s="155"/>
      <c r="C14" s="148"/>
      <c r="D14" s="156"/>
      <c r="E14" s="159"/>
      <c r="F14" s="150"/>
      <c r="G14" s="140" t="s">
        <v>277</v>
      </c>
      <c r="H14" s="157">
        <f t="shared" si="0"/>
        <v>0</v>
      </c>
      <c r="I14" s="150">
        <f t="shared" si="0"/>
        <v>0</v>
      </c>
      <c r="J14" s="158">
        <f t="shared" si="0"/>
        <v>0</v>
      </c>
      <c r="K14" s="150">
        <f>H14*I14*J14</f>
        <v>0</v>
      </c>
      <c r="L14" s="142" t="s">
        <v>278</v>
      </c>
    </row>
    <row r="15" spans="1:13" ht="42.75" customHeight="1">
      <c r="A15" s="182" t="s">
        <v>320</v>
      </c>
      <c r="B15" s="155"/>
      <c r="C15" s="148"/>
      <c r="D15" s="185"/>
      <c r="E15" s="160"/>
      <c r="F15" s="150"/>
      <c r="G15" s="147" t="s">
        <v>321</v>
      </c>
      <c r="H15" s="157">
        <f>B15</f>
        <v>0</v>
      </c>
      <c r="I15" s="150">
        <f>C15</f>
        <v>0</v>
      </c>
      <c r="J15" s="169">
        <f>D15</f>
        <v>0</v>
      </c>
      <c r="K15" s="150">
        <f>H15*I15*J15</f>
        <v>0</v>
      </c>
      <c r="L15" s="142" t="s">
        <v>279</v>
      </c>
    </row>
    <row r="16" spans="1:13" ht="73.5" customHeight="1">
      <c r="A16" s="195"/>
      <c r="B16" s="196"/>
      <c r="C16" s="196"/>
      <c r="D16" s="196"/>
      <c r="E16" s="196"/>
      <c r="F16" s="197"/>
      <c r="G16" s="198" t="s">
        <v>280</v>
      </c>
      <c r="H16" s="199"/>
      <c r="I16" s="199"/>
      <c r="J16" s="199"/>
      <c r="K16" s="150">
        <f>'0601改定　【無床診】賃上7号2.0％超'!I4+'0601改定　【無床診】賃上7号2.0％超'!I5+'0601改定　【無床診】賃上7号2.0％超'!I6</f>
        <v>0</v>
      </c>
      <c r="L16" s="142" t="s">
        <v>281</v>
      </c>
    </row>
    <row r="17" spans="1:12" ht="55.5" customHeight="1" thickBot="1">
      <c r="A17" s="405" t="s">
        <v>305</v>
      </c>
      <c r="B17" s="189"/>
      <c r="C17" s="189"/>
      <c r="D17" s="189"/>
      <c r="E17" s="189"/>
      <c r="F17" s="189"/>
      <c r="G17" s="189"/>
      <c r="H17" s="189"/>
      <c r="I17" s="189"/>
      <c r="J17" s="189"/>
      <c r="K17" s="190"/>
      <c r="L17" s="142"/>
    </row>
    <row r="18" spans="1:12" ht="72.75" customHeight="1" thickBot="1">
      <c r="A18" s="168" t="s">
        <v>298</v>
      </c>
      <c r="B18" s="141" t="s">
        <v>169</v>
      </c>
      <c r="C18" s="141" t="s">
        <v>284</v>
      </c>
      <c r="D18" s="141" t="s">
        <v>163</v>
      </c>
      <c r="E18" s="141" t="s">
        <v>267</v>
      </c>
      <c r="F18" s="141"/>
      <c r="G18" s="140" t="str">
        <f>A18</f>
        <v>看護職員等（保健師、助産師、看護師及び准看護師）の賃金改善の内容</v>
      </c>
      <c r="H18" s="141" t="s">
        <v>268</v>
      </c>
      <c r="I18" s="141" t="s">
        <v>269</v>
      </c>
      <c r="J18" s="141" t="s">
        <v>270</v>
      </c>
      <c r="K18" s="141" t="s">
        <v>271</v>
      </c>
      <c r="L18" s="142" t="s">
        <v>170</v>
      </c>
    </row>
    <row r="19" spans="1:12" ht="50.25" customHeight="1">
      <c r="A19" s="147" t="s">
        <v>318</v>
      </c>
      <c r="B19" s="155"/>
      <c r="C19" s="148"/>
      <c r="D19" s="156"/>
      <c r="E19" s="148"/>
      <c r="F19" s="150"/>
      <c r="G19" s="147" t="s">
        <v>272</v>
      </c>
      <c r="H19" s="157">
        <f t="shared" ref="H19:J21" si="1">B19</f>
        <v>0</v>
      </c>
      <c r="I19" s="150">
        <f t="shared" si="1"/>
        <v>0</v>
      </c>
      <c r="J19" s="158">
        <f t="shared" si="1"/>
        <v>0</v>
      </c>
      <c r="K19" s="150">
        <f>H19*I19*J19</f>
        <v>0</v>
      </c>
      <c r="L19" s="142" t="s">
        <v>273</v>
      </c>
    </row>
    <row r="20" spans="1:12" ht="57" customHeight="1">
      <c r="A20" s="182" t="s">
        <v>319</v>
      </c>
      <c r="B20" s="155"/>
      <c r="C20" s="148"/>
      <c r="D20" s="156"/>
      <c r="E20" s="148"/>
      <c r="F20" s="150"/>
      <c r="G20" s="147" t="s">
        <v>274</v>
      </c>
      <c r="H20" s="157">
        <f t="shared" si="1"/>
        <v>0</v>
      </c>
      <c r="I20" s="150">
        <f t="shared" si="1"/>
        <v>0</v>
      </c>
      <c r="J20" s="158">
        <f t="shared" si="1"/>
        <v>0</v>
      </c>
      <c r="K20" s="150">
        <f>H20*I20*J20</f>
        <v>0</v>
      </c>
      <c r="L20" s="142" t="s">
        <v>275</v>
      </c>
    </row>
    <row r="21" spans="1:12" ht="80.25" customHeight="1">
      <c r="A21" s="140" t="s">
        <v>276</v>
      </c>
      <c r="B21" s="155"/>
      <c r="C21" s="148"/>
      <c r="D21" s="156"/>
      <c r="E21" s="159"/>
      <c r="F21" s="150"/>
      <c r="G21" s="140" t="s">
        <v>277</v>
      </c>
      <c r="H21" s="157">
        <f t="shared" si="1"/>
        <v>0</v>
      </c>
      <c r="I21" s="150">
        <f t="shared" si="1"/>
        <v>0</v>
      </c>
      <c r="J21" s="158">
        <f t="shared" si="1"/>
        <v>0</v>
      </c>
      <c r="K21" s="150">
        <f>H21*I21*J21</f>
        <v>0</v>
      </c>
      <c r="L21" s="142" t="s">
        <v>278</v>
      </c>
    </row>
    <row r="22" spans="1:12" ht="42.75" customHeight="1" thickBot="1">
      <c r="A22" s="182" t="s">
        <v>320</v>
      </c>
      <c r="B22" s="155"/>
      <c r="C22" s="148"/>
      <c r="D22" s="185"/>
      <c r="E22" s="160"/>
      <c r="F22" s="150"/>
      <c r="G22" s="147" t="s">
        <v>321</v>
      </c>
      <c r="H22" s="157">
        <f>B22</f>
        <v>0</v>
      </c>
      <c r="I22" s="150">
        <f>C22</f>
        <v>0</v>
      </c>
      <c r="J22" s="169">
        <f>D22</f>
        <v>0</v>
      </c>
      <c r="K22" s="150">
        <f>H22*I22*J22</f>
        <v>0</v>
      </c>
      <c r="L22" s="142" t="s">
        <v>279</v>
      </c>
    </row>
    <row r="23" spans="1:12" ht="72.75" customHeight="1" thickBot="1">
      <c r="A23" s="168" t="s">
        <v>306</v>
      </c>
      <c r="B23" s="141" t="s">
        <v>169</v>
      </c>
      <c r="C23" s="141" t="s">
        <v>284</v>
      </c>
      <c r="D23" s="141" t="s">
        <v>163</v>
      </c>
      <c r="E23" s="141" t="s">
        <v>267</v>
      </c>
      <c r="F23" s="141"/>
      <c r="G23" s="140" t="str">
        <f>A23</f>
        <v>40歳未満の勤務医師、勤務歯科医師の賃金改善の内容</v>
      </c>
      <c r="H23" s="141" t="s">
        <v>268</v>
      </c>
      <c r="I23" s="141" t="s">
        <v>269</v>
      </c>
      <c r="J23" s="141" t="s">
        <v>270</v>
      </c>
      <c r="K23" s="141" t="s">
        <v>271</v>
      </c>
      <c r="L23" s="142" t="s">
        <v>170</v>
      </c>
    </row>
    <row r="24" spans="1:12" ht="50.25" customHeight="1">
      <c r="A24" s="147" t="s">
        <v>318</v>
      </c>
      <c r="B24" s="155"/>
      <c r="C24" s="148"/>
      <c r="D24" s="156"/>
      <c r="E24" s="148"/>
      <c r="F24" s="150"/>
      <c r="G24" s="147" t="s">
        <v>272</v>
      </c>
      <c r="H24" s="157">
        <f t="shared" ref="H24:J26" si="2">B24</f>
        <v>0</v>
      </c>
      <c r="I24" s="150">
        <f t="shared" si="2"/>
        <v>0</v>
      </c>
      <c r="J24" s="158">
        <f t="shared" si="2"/>
        <v>0</v>
      </c>
      <c r="K24" s="150">
        <f>H24*I24*J24</f>
        <v>0</v>
      </c>
      <c r="L24" s="142" t="s">
        <v>273</v>
      </c>
    </row>
    <row r="25" spans="1:12" ht="57" customHeight="1">
      <c r="A25" s="182" t="s">
        <v>319</v>
      </c>
      <c r="B25" s="155"/>
      <c r="C25" s="148"/>
      <c r="D25" s="156"/>
      <c r="E25" s="148"/>
      <c r="F25" s="150"/>
      <c r="G25" s="147" t="s">
        <v>274</v>
      </c>
      <c r="H25" s="157">
        <f t="shared" si="2"/>
        <v>0</v>
      </c>
      <c r="I25" s="150">
        <f t="shared" si="2"/>
        <v>0</v>
      </c>
      <c r="J25" s="158">
        <f t="shared" si="2"/>
        <v>0</v>
      </c>
      <c r="K25" s="150">
        <f>H25*I25*J25</f>
        <v>0</v>
      </c>
      <c r="L25" s="142" t="s">
        <v>275</v>
      </c>
    </row>
    <row r="26" spans="1:12" ht="80.25" customHeight="1">
      <c r="A26" s="140" t="s">
        <v>276</v>
      </c>
      <c r="B26" s="155"/>
      <c r="C26" s="148"/>
      <c r="D26" s="156"/>
      <c r="E26" s="159"/>
      <c r="F26" s="150"/>
      <c r="G26" s="140" t="s">
        <v>286</v>
      </c>
      <c r="H26" s="157">
        <f t="shared" si="2"/>
        <v>0</v>
      </c>
      <c r="I26" s="150">
        <f t="shared" si="2"/>
        <v>0</v>
      </c>
      <c r="J26" s="158">
        <f t="shared" si="2"/>
        <v>0</v>
      </c>
      <c r="K26" s="150">
        <f>H26*I26*J26</f>
        <v>0</v>
      </c>
      <c r="L26" s="142" t="s">
        <v>278</v>
      </c>
    </row>
    <row r="27" spans="1:12" ht="43.5" customHeight="1" thickBot="1">
      <c r="A27" s="182" t="s">
        <v>320</v>
      </c>
      <c r="B27" s="155"/>
      <c r="C27" s="148"/>
      <c r="D27" s="185"/>
      <c r="E27" s="160"/>
      <c r="F27" s="150"/>
      <c r="G27" s="147" t="s">
        <v>321</v>
      </c>
      <c r="H27" s="157">
        <f>B27</f>
        <v>0</v>
      </c>
      <c r="I27" s="150">
        <f>C27</f>
        <v>0</v>
      </c>
      <c r="J27" s="169">
        <f>D27</f>
        <v>0</v>
      </c>
      <c r="K27" s="150">
        <f>H27*I27*J27</f>
        <v>0</v>
      </c>
      <c r="L27" s="142" t="s">
        <v>279</v>
      </c>
    </row>
    <row r="28" spans="1:12" ht="72.75" customHeight="1" thickBot="1">
      <c r="A28" s="168" t="s">
        <v>285</v>
      </c>
      <c r="B28" s="141" t="s">
        <v>169</v>
      </c>
      <c r="C28" s="141" t="s">
        <v>284</v>
      </c>
      <c r="D28" s="141" t="s">
        <v>163</v>
      </c>
      <c r="E28" s="141" t="s">
        <v>267</v>
      </c>
      <c r="F28" s="141"/>
      <c r="G28" s="140" t="str">
        <f>A28</f>
        <v>事務職員の賃金改善の内容</v>
      </c>
      <c r="H28" s="141" t="s">
        <v>268</v>
      </c>
      <c r="I28" s="141" t="s">
        <v>269</v>
      </c>
      <c r="J28" s="141" t="s">
        <v>270</v>
      </c>
      <c r="K28" s="141" t="s">
        <v>271</v>
      </c>
      <c r="L28" s="142" t="s">
        <v>170</v>
      </c>
    </row>
    <row r="29" spans="1:12" ht="50.25" customHeight="1">
      <c r="A29" s="147" t="s">
        <v>318</v>
      </c>
      <c r="B29" s="155"/>
      <c r="C29" s="148"/>
      <c r="D29" s="156"/>
      <c r="E29" s="148"/>
      <c r="F29" s="150"/>
      <c r="G29" s="147" t="s">
        <v>272</v>
      </c>
      <c r="H29" s="157">
        <f t="shared" ref="H29:J31" si="3">B29</f>
        <v>0</v>
      </c>
      <c r="I29" s="150">
        <f t="shared" si="3"/>
        <v>0</v>
      </c>
      <c r="J29" s="158">
        <f t="shared" si="3"/>
        <v>0</v>
      </c>
      <c r="K29" s="150">
        <f>H29*I29*J29</f>
        <v>0</v>
      </c>
      <c r="L29" s="142" t="s">
        <v>273</v>
      </c>
    </row>
    <row r="30" spans="1:12" ht="57" customHeight="1">
      <c r="A30" s="182" t="s">
        <v>319</v>
      </c>
      <c r="B30" s="155"/>
      <c r="C30" s="148"/>
      <c r="D30" s="156"/>
      <c r="E30" s="148"/>
      <c r="F30" s="150"/>
      <c r="G30" s="147" t="s">
        <v>274</v>
      </c>
      <c r="H30" s="157">
        <f t="shared" si="3"/>
        <v>0</v>
      </c>
      <c r="I30" s="150">
        <f t="shared" si="3"/>
        <v>0</v>
      </c>
      <c r="J30" s="158">
        <f t="shared" si="3"/>
        <v>0</v>
      </c>
      <c r="K30" s="150">
        <f>H30*I30*J30</f>
        <v>0</v>
      </c>
      <c r="L30" s="142" t="s">
        <v>275</v>
      </c>
    </row>
    <row r="31" spans="1:12" ht="80.25" customHeight="1">
      <c r="A31" s="140" t="s">
        <v>276</v>
      </c>
      <c r="B31" s="155"/>
      <c r="C31" s="148"/>
      <c r="D31" s="156"/>
      <c r="E31" s="159"/>
      <c r="F31" s="150"/>
      <c r="G31" s="140" t="s">
        <v>286</v>
      </c>
      <c r="H31" s="157">
        <f t="shared" si="3"/>
        <v>0</v>
      </c>
      <c r="I31" s="150">
        <f t="shared" si="3"/>
        <v>0</v>
      </c>
      <c r="J31" s="158">
        <f t="shared" si="3"/>
        <v>0</v>
      </c>
      <c r="K31" s="150">
        <f>H31*I31*J31</f>
        <v>0</v>
      </c>
      <c r="L31" s="142" t="s">
        <v>278</v>
      </c>
    </row>
    <row r="32" spans="1:12" ht="43.5" customHeight="1" thickBot="1">
      <c r="A32" s="182" t="s">
        <v>320</v>
      </c>
      <c r="B32" s="155"/>
      <c r="C32" s="148"/>
      <c r="D32" s="185"/>
      <c r="E32" s="160"/>
      <c r="F32" s="150"/>
      <c r="G32" s="147" t="s">
        <v>321</v>
      </c>
      <c r="H32" s="157">
        <f>B32</f>
        <v>0</v>
      </c>
      <c r="I32" s="150">
        <f>C32</f>
        <v>0</v>
      </c>
      <c r="J32" s="169">
        <f>D32</f>
        <v>0</v>
      </c>
      <c r="K32" s="150">
        <f>H32*I32*J32</f>
        <v>0</v>
      </c>
      <c r="L32" s="142" t="s">
        <v>279</v>
      </c>
    </row>
    <row r="33" spans="1:12" ht="72.75" customHeight="1" thickBot="1">
      <c r="A33" s="168" t="s">
        <v>299</v>
      </c>
      <c r="B33" s="141" t="s">
        <v>169</v>
      </c>
      <c r="C33" s="141" t="s">
        <v>284</v>
      </c>
      <c r="D33" s="141" t="s">
        <v>163</v>
      </c>
      <c r="E33" s="141" t="s">
        <v>267</v>
      </c>
      <c r="F33" s="141"/>
      <c r="G33" s="140" t="str">
        <f>A33</f>
        <v>看護補助者の賃金改善の内容</v>
      </c>
      <c r="H33" s="141" t="s">
        <v>268</v>
      </c>
      <c r="I33" s="141" t="s">
        <v>269</v>
      </c>
      <c r="J33" s="141" t="s">
        <v>270</v>
      </c>
      <c r="K33" s="141" t="s">
        <v>271</v>
      </c>
      <c r="L33" s="142" t="s">
        <v>170</v>
      </c>
    </row>
    <row r="34" spans="1:12" ht="50.25" customHeight="1">
      <c r="A34" s="147" t="s">
        <v>318</v>
      </c>
      <c r="B34" s="155"/>
      <c r="C34" s="148"/>
      <c r="D34" s="156"/>
      <c r="E34" s="148"/>
      <c r="F34" s="150"/>
      <c r="G34" s="147" t="s">
        <v>272</v>
      </c>
      <c r="H34" s="157">
        <f t="shared" ref="H34:J36" si="4">B34</f>
        <v>0</v>
      </c>
      <c r="I34" s="150">
        <f t="shared" si="4"/>
        <v>0</v>
      </c>
      <c r="J34" s="158">
        <f t="shared" si="4"/>
        <v>0</v>
      </c>
      <c r="K34" s="150">
        <f>H34*I34*J34</f>
        <v>0</v>
      </c>
      <c r="L34" s="142" t="s">
        <v>273</v>
      </c>
    </row>
    <row r="35" spans="1:12" ht="57" customHeight="1">
      <c r="A35" s="182" t="s">
        <v>319</v>
      </c>
      <c r="B35" s="155"/>
      <c r="C35" s="148"/>
      <c r="D35" s="156"/>
      <c r="E35" s="148"/>
      <c r="F35" s="150"/>
      <c r="G35" s="147" t="s">
        <v>274</v>
      </c>
      <c r="H35" s="157">
        <f t="shared" si="4"/>
        <v>0</v>
      </c>
      <c r="I35" s="150">
        <f t="shared" si="4"/>
        <v>0</v>
      </c>
      <c r="J35" s="158">
        <f t="shared" si="4"/>
        <v>0</v>
      </c>
      <c r="K35" s="150">
        <f>H35*I35*J35</f>
        <v>0</v>
      </c>
      <c r="L35" s="142" t="s">
        <v>275</v>
      </c>
    </row>
    <row r="36" spans="1:12" ht="80.25" customHeight="1">
      <c r="A36" s="140" t="s">
        <v>276</v>
      </c>
      <c r="B36" s="155"/>
      <c r="C36" s="148"/>
      <c r="D36" s="156"/>
      <c r="E36" s="159"/>
      <c r="F36" s="150"/>
      <c r="G36" s="140" t="s">
        <v>286</v>
      </c>
      <c r="H36" s="157">
        <f t="shared" si="4"/>
        <v>0</v>
      </c>
      <c r="I36" s="150">
        <f t="shared" si="4"/>
        <v>0</v>
      </c>
      <c r="J36" s="158">
        <f t="shared" si="4"/>
        <v>0</v>
      </c>
      <c r="K36" s="150">
        <f>H36*I36*J36</f>
        <v>0</v>
      </c>
      <c r="L36" s="142" t="s">
        <v>278</v>
      </c>
    </row>
    <row r="37" spans="1:12" ht="43.5" customHeight="1" thickBot="1">
      <c r="A37" s="182" t="s">
        <v>320</v>
      </c>
      <c r="B37" s="155"/>
      <c r="C37" s="148"/>
      <c r="D37" s="185"/>
      <c r="E37" s="160"/>
      <c r="F37" s="150"/>
      <c r="G37" s="147" t="s">
        <v>321</v>
      </c>
      <c r="H37" s="157">
        <f>B37</f>
        <v>0</v>
      </c>
      <c r="I37" s="150">
        <f>C37</f>
        <v>0</v>
      </c>
      <c r="J37" s="169">
        <f>D37</f>
        <v>0</v>
      </c>
      <c r="K37" s="150">
        <f>H37*I37*J37</f>
        <v>0</v>
      </c>
      <c r="L37" s="142" t="s">
        <v>279</v>
      </c>
    </row>
    <row r="38" spans="1:12" ht="72.75" customHeight="1" thickBot="1">
      <c r="A38" s="168" t="s">
        <v>307</v>
      </c>
      <c r="B38" s="141" t="s">
        <v>169</v>
      </c>
      <c r="C38" s="141" t="s">
        <v>284</v>
      </c>
      <c r="D38" s="141" t="s">
        <v>163</v>
      </c>
      <c r="E38" s="141" t="s">
        <v>267</v>
      </c>
      <c r="F38" s="141"/>
      <c r="G38" s="140" t="str">
        <f>A38</f>
        <v>歯科衛生士の賃金改善の内容</v>
      </c>
      <c r="H38" s="141" t="s">
        <v>268</v>
      </c>
      <c r="I38" s="141" t="s">
        <v>269</v>
      </c>
      <c r="J38" s="141" t="s">
        <v>270</v>
      </c>
      <c r="K38" s="141" t="s">
        <v>271</v>
      </c>
      <c r="L38" s="142" t="s">
        <v>170</v>
      </c>
    </row>
    <row r="39" spans="1:12" ht="50.25" customHeight="1">
      <c r="A39" s="147" t="s">
        <v>318</v>
      </c>
      <c r="B39" s="155"/>
      <c r="C39" s="148"/>
      <c r="D39" s="156"/>
      <c r="E39" s="148"/>
      <c r="F39" s="150"/>
      <c r="G39" s="147" t="s">
        <v>272</v>
      </c>
      <c r="H39" s="157">
        <f t="shared" ref="H39:J41" si="5">B39</f>
        <v>0</v>
      </c>
      <c r="I39" s="150">
        <f t="shared" si="5"/>
        <v>0</v>
      </c>
      <c r="J39" s="158">
        <f t="shared" si="5"/>
        <v>0</v>
      </c>
      <c r="K39" s="150">
        <f>H39*I39*J39</f>
        <v>0</v>
      </c>
      <c r="L39" s="142" t="s">
        <v>273</v>
      </c>
    </row>
    <row r="40" spans="1:12" ht="57" customHeight="1">
      <c r="A40" s="182" t="s">
        <v>319</v>
      </c>
      <c r="B40" s="155"/>
      <c r="C40" s="148"/>
      <c r="D40" s="156"/>
      <c r="E40" s="148"/>
      <c r="F40" s="150"/>
      <c r="G40" s="147" t="s">
        <v>274</v>
      </c>
      <c r="H40" s="157">
        <f t="shared" si="5"/>
        <v>0</v>
      </c>
      <c r="I40" s="150">
        <f t="shared" si="5"/>
        <v>0</v>
      </c>
      <c r="J40" s="158">
        <f t="shared" si="5"/>
        <v>0</v>
      </c>
      <c r="K40" s="150">
        <f>H40*I40*J40</f>
        <v>0</v>
      </c>
      <c r="L40" s="142" t="s">
        <v>275</v>
      </c>
    </row>
    <row r="41" spans="1:12" ht="80.25" customHeight="1">
      <c r="A41" s="140" t="s">
        <v>276</v>
      </c>
      <c r="B41" s="155"/>
      <c r="C41" s="148"/>
      <c r="D41" s="156"/>
      <c r="E41" s="159"/>
      <c r="F41" s="150"/>
      <c r="G41" s="140" t="s">
        <v>286</v>
      </c>
      <c r="H41" s="157">
        <f t="shared" si="5"/>
        <v>0</v>
      </c>
      <c r="I41" s="150">
        <f t="shared" si="5"/>
        <v>0</v>
      </c>
      <c r="J41" s="158">
        <f t="shared" si="5"/>
        <v>0</v>
      </c>
      <c r="K41" s="150">
        <f>H41*I41*J41</f>
        <v>0</v>
      </c>
      <c r="L41" s="142" t="s">
        <v>278</v>
      </c>
    </row>
    <row r="42" spans="1:12" ht="43.5" customHeight="1" thickBot="1">
      <c r="A42" s="182" t="s">
        <v>320</v>
      </c>
      <c r="B42" s="155"/>
      <c r="C42" s="148"/>
      <c r="D42" s="185"/>
      <c r="E42" s="160"/>
      <c r="F42" s="150"/>
      <c r="G42" s="147" t="s">
        <v>321</v>
      </c>
      <c r="H42" s="157">
        <f>B42</f>
        <v>0</v>
      </c>
      <c r="I42" s="150">
        <f>C42</f>
        <v>0</v>
      </c>
      <c r="J42" s="169">
        <f>D42</f>
        <v>0</v>
      </c>
      <c r="K42" s="150">
        <f>H42*I42*J42</f>
        <v>0</v>
      </c>
      <c r="L42" s="142" t="s">
        <v>279</v>
      </c>
    </row>
    <row r="43" spans="1:12" ht="72.75" customHeight="1" thickBot="1">
      <c r="A43" s="168" t="s">
        <v>283</v>
      </c>
      <c r="B43" s="141" t="s">
        <v>169</v>
      </c>
      <c r="C43" s="141" t="s">
        <v>284</v>
      </c>
      <c r="D43" s="141" t="s">
        <v>163</v>
      </c>
      <c r="E43" s="141" t="s">
        <v>267</v>
      </c>
      <c r="F43" s="141"/>
      <c r="G43" s="140" t="str">
        <f>A43</f>
        <v>薬剤師の賃金改善の内容</v>
      </c>
      <c r="H43" s="141" t="s">
        <v>268</v>
      </c>
      <c r="I43" s="141" t="s">
        <v>269</v>
      </c>
      <c r="J43" s="141" t="s">
        <v>270</v>
      </c>
      <c r="K43" s="141" t="s">
        <v>271</v>
      </c>
      <c r="L43" s="142" t="s">
        <v>170</v>
      </c>
    </row>
    <row r="44" spans="1:12" ht="50.25" customHeight="1">
      <c r="A44" s="147" t="s">
        <v>318</v>
      </c>
      <c r="B44" s="155"/>
      <c r="C44" s="148"/>
      <c r="D44" s="156"/>
      <c r="E44" s="148"/>
      <c r="F44" s="150"/>
      <c r="G44" s="147" t="s">
        <v>272</v>
      </c>
      <c r="H44" s="157">
        <f t="shared" ref="H44:J46" si="6">B44</f>
        <v>0</v>
      </c>
      <c r="I44" s="150">
        <f t="shared" si="6"/>
        <v>0</v>
      </c>
      <c r="J44" s="158">
        <f t="shared" si="6"/>
        <v>0</v>
      </c>
      <c r="K44" s="150">
        <f>H44*I44*J44</f>
        <v>0</v>
      </c>
      <c r="L44" s="142" t="s">
        <v>273</v>
      </c>
    </row>
    <row r="45" spans="1:12" ht="57" customHeight="1">
      <c r="A45" s="182" t="s">
        <v>319</v>
      </c>
      <c r="B45" s="155"/>
      <c r="C45" s="148"/>
      <c r="D45" s="156"/>
      <c r="E45" s="148"/>
      <c r="F45" s="150"/>
      <c r="G45" s="147" t="s">
        <v>274</v>
      </c>
      <c r="H45" s="157">
        <f t="shared" si="6"/>
        <v>0</v>
      </c>
      <c r="I45" s="150">
        <f t="shared" si="6"/>
        <v>0</v>
      </c>
      <c r="J45" s="158">
        <f t="shared" si="6"/>
        <v>0</v>
      </c>
      <c r="K45" s="150">
        <f>H45*I45*J45</f>
        <v>0</v>
      </c>
      <c r="L45" s="142" t="s">
        <v>275</v>
      </c>
    </row>
    <row r="46" spans="1:12" ht="80.25" customHeight="1">
      <c r="A46" s="140" t="s">
        <v>276</v>
      </c>
      <c r="B46" s="155"/>
      <c r="C46" s="148"/>
      <c r="D46" s="156"/>
      <c r="E46" s="159"/>
      <c r="F46" s="150"/>
      <c r="G46" s="140" t="s">
        <v>286</v>
      </c>
      <c r="H46" s="157">
        <f t="shared" si="6"/>
        <v>0</v>
      </c>
      <c r="I46" s="150">
        <f t="shared" si="6"/>
        <v>0</v>
      </c>
      <c r="J46" s="158">
        <f t="shared" si="6"/>
        <v>0</v>
      </c>
      <c r="K46" s="150">
        <f>H46*I46*J46</f>
        <v>0</v>
      </c>
      <c r="L46" s="142" t="s">
        <v>278</v>
      </c>
    </row>
    <row r="47" spans="1:12" ht="43.5" customHeight="1">
      <c r="A47" s="182" t="s">
        <v>320</v>
      </c>
      <c r="B47" s="155"/>
      <c r="C47" s="148"/>
      <c r="D47" s="185"/>
      <c r="E47" s="160"/>
      <c r="F47" s="150"/>
      <c r="G47" s="147" t="s">
        <v>321</v>
      </c>
      <c r="H47" s="157">
        <f>B47</f>
        <v>0</v>
      </c>
      <c r="I47" s="150">
        <f>C47</f>
        <v>0</v>
      </c>
      <c r="J47" s="169">
        <f>D47</f>
        <v>0</v>
      </c>
      <c r="K47" s="150">
        <f>H47*I47*J47</f>
        <v>0</v>
      </c>
      <c r="L47" s="142" t="s">
        <v>279</v>
      </c>
    </row>
    <row r="48" spans="1:12" ht="72.75" customHeight="1">
      <c r="A48" s="184" t="s">
        <v>300</v>
      </c>
      <c r="B48" s="141" t="s">
        <v>169</v>
      </c>
      <c r="C48" s="141" t="s">
        <v>284</v>
      </c>
      <c r="D48" s="141" t="s">
        <v>163</v>
      </c>
      <c r="E48" s="141" t="s">
        <v>267</v>
      </c>
      <c r="F48" s="141"/>
      <c r="G48" s="140" t="str">
        <f>A48</f>
        <v>（上記職種以外の職員）
その他職員の賃金改善の内容</v>
      </c>
      <c r="H48" s="141" t="s">
        <v>268</v>
      </c>
      <c r="I48" s="141" t="s">
        <v>269</v>
      </c>
      <c r="J48" s="141" t="s">
        <v>270</v>
      </c>
      <c r="K48" s="141" t="s">
        <v>271</v>
      </c>
      <c r="L48" s="142" t="s">
        <v>170</v>
      </c>
    </row>
    <row r="49" spans="1:12" ht="50.25" customHeight="1">
      <c r="A49" s="147" t="s">
        <v>318</v>
      </c>
      <c r="B49" s="155"/>
      <c r="C49" s="148"/>
      <c r="D49" s="156"/>
      <c r="E49" s="148"/>
      <c r="F49" s="150"/>
      <c r="G49" s="147" t="s">
        <v>272</v>
      </c>
      <c r="H49" s="157">
        <f t="shared" ref="H49:J51" si="7">B49</f>
        <v>0</v>
      </c>
      <c r="I49" s="150">
        <f t="shared" si="7"/>
        <v>0</v>
      </c>
      <c r="J49" s="158">
        <f t="shared" si="7"/>
        <v>0</v>
      </c>
      <c r="K49" s="150">
        <f>H49*I49*J49</f>
        <v>0</v>
      </c>
      <c r="L49" s="142" t="s">
        <v>273</v>
      </c>
    </row>
    <row r="50" spans="1:12" ht="57" customHeight="1">
      <c r="A50" s="182" t="s">
        <v>319</v>
      </c>
      <c r="B50" s="155"/>
      <c r="C50" s="148"/>
      <c r="D50" s="156"/>
      <c r="E50" s="148"/>
      <c r="F50" s="150"/>
      <c r="G50" s="147" t="s">
        <v>274</v>
      </c>
      <c r="H50" s="157">
        <f t="shared" si="7"/>
        <v>0</v>
      </c>
      <c r="I50" s="150">
        <f t="shared" si="7"/>
        <v>0</v>
      </c>
      <c r="J50" s="158">
        <f t="shared" si="7"/>
        <v>0</v>
      </c>
      <c r="K50" s="150">
        <f>H50*I50*J50</f>
        <v>0</v>
      </c>
      <c r="L50" s="142" t="s">
        <v>275</v>
      </c>
    </row>
    <row r="51" spans="1:12" ht="80.25" customHeight="1">
      <c r="A51" s="140" t="s">
        <v>276</v>
      </c>
      <c r="B51" s="155"/>
      <c r="C51" s="148"/>
      <c r="D51" s="156"/>
      <c r="E51" s="159"/>
      <c r="F51" s="150"/>
      <c r="G51" s="140" t="s">
        <v>286</v>
      </c>
      <c r="H51" s="157">
        <f t="shared" si="7"/>
        <v>0</v>
      </c>
      <c r="I51" s="150">
        <f t="shared" si="7"/>
        <v>0</v>
      </c>
      <c r="J51" s="158">
        <f t="shared" si="7"/>
        <v>0</v>
      </c>
      <c r="K51" s="150">
        <f>H51*I51*J51</f>
        <v>0</v>
      </c>
      <c r="L51" s="142" t="s">
        <v>278</v>
      </c>
    </row>
    <row r="52" spans="1:12" ht="43.5" customHeight="1">
      <c r="A52" s="182" t="s">
        <v>320</v>
      </c>
      <c r="B52" s="155"/>
      <c r="C52" s="148"/>
      <c r="D52" s="185"/>
      <c r="E52" s="160"/>
      <c r="F52" s="150"/>
      <c r="G52" s="147" t="s">
        <v>321</v>
      </c>
      <c r="H52" s="157">
        <f>B52</f>
        <v>0</v>
      </c>
      <c r="I52" s="150">
        <f>C52</f>
        <v>0</v>
      </c>
      <c r="J52" s="169">
        <f>D52</f>
        <v>0</v>
      </c>
      <c r="K52" s="150">
        <f>H52*I52*J52</f>
        <v>0</v>
      </c>
      <c r="L52" s="142" t="s">
        <v>279</v>
      </c>
    </row>
  </sheetData>
  <mergeCells count="7">
    <mergeCell ref="A17:K17"/>
    <mergeCell ref="A2:K2"/>
    <mergeCell ref="A10:F10"/>
    <mergeCell ref="G10:K10"/>
    <mergeCell ref="A16:F16"/>
    <mergeCell ref="G16:J16"/>
    <mergeCell ref="A7:D7"/>
  </mergeCells>
  <phoneticPr fontId="39"/>
  <conditionalFormatting sqref="A13">
    <cfRule type="expression" dxfId="129" priority="55">
      <formula>#REF!="×"</formula>
    </cfRule>
  </conditionalFormatting>
  <conditionalFormatting sqref="A15">
    <cfRule type="expression" dxfId="128" priority="54">
      <formula>#REF!="×"</formula>
    </cfRule>
  </conditionalFormatting>
  <conditionalFormatting sqref="A20">
    <cfRule type="expression" dxfId="127" priority="51">
      <formula>#REF!="×"</formula>
    </cfRule>
  </conditionalFormatting>
  <conditionalFormatting sqref="A22">
    <cfRule type="expression" dxfId="126" priority="50">
      <formula>#REF!="×"</formula>
    </cfRule>
  </conditionalFormatting>
  <conditionalFormatting sqref="A25">
    <cfRule type="expression" dxfId="125" priority="47">
      <formula>#REF!="×"</formula>
    </cfRule>
  </conditionalFormatting>
  <conditionalFormatting sqref="A27">
    <cfRule type="expression" dxfId="124" priority="46">
      <formula>#REF!="×"</formula>
    </cfRule>
  </conditionalFormatting>
  <conditionalFormatting sqref="A30">
    <cfRule type="expression" dxfId="123" priority="43">
      <formula>#REF!="×"</formula>
    </cfRule>
  </conditionalFormatting>
  <conditionalFormatting sqref="A32">
    <cfRule type="expression" dxfId="122" priority="42">
      <formula>#REF!="×"</formula>
    </cfRule>
  </conditionalFormatting>
  <conditionalFormatting sqref="A35">
    <cfRule type="expression" dxfId="121" priority="39">
      <formula>#REF!="×"</formula>
    </cfRule>
  </conditionalFormatting>
  <conditionalFormatting sqref="A37">
    <cfRule type="expression" dxfId="120" priority="38">
      <formula>#REF!="×"</formula>
    </cfRule>
  </conditionalFormatting>
  <conditionalFormatting sqref="A40">
    <cfRule type="expression" dxfId="119" priority="35">
      <formula>#REF!="×"</formula>
    </cfRule>
  </conditionalFormatting>
  <conditionalFormatting sqref="A42">
    <cfRule type="expression" dxfId="118" priority="34">
      <formula>#REF!="×"</formula>
    </cfRule>
  </conditionalFormatting>
  <conditionalFormatting sqref="A45">
    <cfRule type="expression" dxfId="117" priority="31">
      <formula>#REF!="×"</formula>
    </cfRule>
  </conditionalFormatting>
  <conditionalFormatting sqref="A47">
    <cfRule type="expression" dxfId="116" priority="30">
      <formula>#REF!="×"</formula>
    </cfRule>
  </conditionalFormatting>
  <conditionalFormatting sqref="A50">
    <cfRule type="expression" dxfId="115" priority="27">
      <formula>#REF!="×"</formula>
    </cfRule>
  </conditionalFormatting>
  <conditionalFormatting sqref="A52">
    <cfRule type="expression" dxfId="114" priority="26">
      <formula>#REF!="×"</formula>
    </cfRule>
  </conditionalFormatting>
  <conditionalFormatting sqref="A12:D12 B13:D13">
    <cfRule type="expression" dxfId="113" priority="57">
      <formula>$F$2="×"</formula>
    </cfRule>
  </conditionalFormatting>
  <conditionalFormatting sqref="A14:D14">
    <cfRule type="expression" dxfId="112" priority="56">
      <formula>$F$2="×"</formula>
    </cfRule>
  </conditionalFormatting>
  <conditionalFormatting sqref="A19:D19 B20:D20">
    <cfRule type="expression" dxfId="111" priority="53">
      <formula>$F$2="×"</formula>
    </cfRule>
  </conditionalFormatting>
  <conditionalFormatting sqref="A21:D21">
    <cfRule type="expression" dxfId="110" priority="52">
      <formula>$F$2="×"</formula>
    </cfRule>
  </conditionalFormatting>
  <conditionalFormatting sqref="A24:D24 B25:D25">
    <cfRule type="expression" dxfId="109" priority="49">
      <formula>$F$2="×"</formula>
    </cfRule>
  </conditionalFormatting>
  <conditionalFormatting sqref="A26:D26">
    <cfRule type="expression" dxfId="108" priority="48">
      <formula>$F$2="×"</formula>
    </cfRule>
  </conditionalFormatting>
  <conditionalFormatting sqref="A29:D29 B30:D30">
    <cfRule type="expression" dxfId="107" priority="45">
      <formula>$F$2="×"</formula>
    </cfRule>
  </conditionalFormatting>
  <conditionalFormatting sqref="A31:D31">
    <cfRule type="expression" dxfId="106" priority="44">
      <formula>$F$2="×"</formula>
    </cfRule>
  </conditionalFormatting>
  <conditionalFormatting sqref="A34:D34 B35:D35">
    <cfRule type="expression" dxfId="105" priority="41">
      <formula>$F$2="×"</formula>
    </cfRule>
  </conditionalFormatting>
  <conditionalFormatting sqref="A36:D36">
    <cfRule type="expression" dxfId="104" priority="40">
      <formula>$F$2="×"</formula>
    </cfRule>
  </conditionalFormatting>
  <conditionalFormatting sqref="A39:D39 B40:D40">
    <cfRule type="expression" dxfId="103" priority="37">
      <formula>$F$2="×"</formula>
    </cfRule>
  </conditionalFormatting>
  <conditionalFormatting sqref="A41:D41">
    <cfRule type="expression" dxfId="102" priority="36">
      <formula>$F$2="×"</formula>
    </cfRule>
  </conditionalFormatting>
  <conditionalFormatting sqref="A44:D44 B45:D45">
    <cfRule type="expression" dxfId="101" priority="33">
      <formula>$F$2="×"</formula>
    </cfRule>
  </conditionalFormatting>
  <conditionalFormatting sqref="A46:D46">
    <cfRule type="expression" dxfId="100" priority="32">
      <formula>$F$2="×"</formula>
    </cfRule>
  </conditionalFormatting>
  <conditionalFormatting sqref="A49:D49 B50:D50">
    <cfRule type="expression" dxfId="99" priority="29">
      <formula>$F$2="×"</formula>
    </cfRule>
  </conditionalFormatting>
  <conditionalFormatting sqref="A51:D51">
    <cfRule type="expression" dxfId="98" priority="28">
      <formula>$F$2="×"</formula>
    </cfRule>
  </conditionalFormatting>
  <conditionalFormatting sqref="B15:F15">
    <cfRule type="expression" dxfId="97" priority="1">
      <formula>$F$2="×"</formula>
    </cfRule>
  </conditionalFormatting>
  <conditionalFormatting sqref="B22:K22">
    <cfRule type="expression" dxfId="96" priority="2">
      <formula>$F$2="×"</formula>
    </cfRule>
  </conditionalFormatting>
  <conditionalFormatting sqref="B27:K27">
    <cfRule type="expression" dxfId="95" priority="3">
      <formula>$F$2="×"</formula>
    </cfRule>
  </conditionalFormatting>
  <conditionalFormatting sqref="B32:K32">
    <cfRule type="expression" dxfId="94" priority="4">
      <formula>$F$2="×"</formula>
    </cfRule>
  </conditionalFormatting>
  <conditionalFormatting sqref="B37:K37">
    <cfRule type="expression" dxfId="93" priority="5">
      <formula>$F$2="×"</formula>
    </cfRule>
  </conditionalFormatting>
  <conditionalFormatting sqref="B42:K42">
    <cfRule type="expression" dxfId="92" priority="6">
      <formula>$F$2="×"</formula>
    </cfRule>
  </conditionalFormatting>
  <conditionalFormatting sqref="B47:K47">
    <cfRule type="expression" dxfId="91" priority="7">
      <formula>$F$2="×"</formula>
    </cfRule>
  </conditionalFormatting>
  <conditionalFormatting sqref="B52:K52">
    <cfRule type="expression" dxfId="90" priority="8">
      <formula>$F$2="×"</formula>
    </cfRule>
  </conditionalFormatting>
  <conditionalFormatting sqref="E12:K13">
    <cfRule type="expression" dxfId="89" priority="99">
      <formula>$F$2="×"</formula>
    </cfRule>
  </conditionalFormatting>
  <conditionalFormatting sqref="E19:K20">
    <cfRule type="expression" dxfId="88" priority="98">
      <formula>$F$2="×"</formula>
    </cfRule>
  </conditionalFormatting>
  <conditionalFormatting sqref="E24:K25">
    <cfRule type="expression" dxfId="87" priority="97">
      <formula>$F$2="×"</formula>
    </cfRule>
  </conditionalFormatting>
  <conditionalFormatting sqref="E29:K30">
    <cfRule type="expression" dxfId="86" priority="95">
      <formula>$F$2="×"</formula>
    </cfRule>
  </conditionalFormatting>
  <conditionalFormatting sqref="E34:K35">
    <cfRule type="expression" dxfId="85" priority="96">
      <formula>$F$2="×"</formula>
    </cfRule>
  </conditionalFormatting>
  <conditionalFormatting sqref="E39:K40 F41:K41">
    <cfRule type="expression" dxfId="84" priority="61">
      <formula>$F$2="×"</formula>
    </cfRule>
  </conditionalFormatting>
  <conditionalFormatting sqref="E49:K50">
    <cfRule type="expression" dxfId="83" priority="93">
      <formula>$F$2="×"</formula>
    </cfRule>
  </conditionalFormatting>
  <conditionalFormatting sqref="F14:K14 K15:K16 A16:A17 F26:K26 F31:K31 F36:K36 E44:K45 F46:K46 F51:K51">
    <cfRule type="expression" dxfId="82" priority="90">
      <formula>$F$2="×"</formula>
    </cfRule>
  </conditionalFormatting>
  <conditionalFormatting sqref="F21:K21">
    <cfRule type="expression" dxfId="81" priority="91">
      <formula>$F$2="×"</formula>
    </cfRule>
  </conditionalFormatting>
  <conditionalFormatting sqref="G15:G16">
    <cfRule type="expression" dxfId="80" priority="17">
      <formula>$F$2="×"</formula>
    </cfRule>
  </conditionalFormatting>
  <conditionalFormatting sqref="H15:J15">
    <cfRule type="expression" dxfId="79" priority="16">
      <formula>$F$2="×"</formula>
    </cfRule>
  </conditionalFormatting>
  <printOptions horizontalCentered="1"/>
  <pageMargins left="0.70866141732283472" right="0.70866141732283472" top="0.74803149606299213" bottom="0.55118110236220474" header="0.31496062992125984" footer="0.31496062992125984"/>
  <pageSetup paperSize="9" scale="52" fitToHeight="0" orientation="landscape" r:id="rId1"/>
  <rowBreaks count="4" manualBreakCount="4">
    <brk id="16" max="10" man="1"/>
    <brk id="27" max="10" man="1"/>
    <brk id="37" max="10" man="1"/>
    <brk id="47" max="10"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7BFC8-0F9B-4CDA-B76A-6F35ABE40492}">
  <sheetPr>
    <tabColor theme="4" tint="0.39997558519241921"/>
    <pageSetUpPr fitToPage="1"/>
  </sheetPr>
  <dimension ref="A1:J9"/>
  <sheetViews>
    <sheetView view="pageBreakPreview" zoomScale="80" zoomScaleNormal="115" zoomScaleSheetLayoutView="80" workbookViewId="0">
      <selection activeCell="A4" sqref="A4:A5"/>
    </sheetView>
  </sheetViews>
  <sheetFormatPr defaultColWidth="9" defaultRowHeight="13.5"/>
  <cols>
    <col min="1" max="1" width="37.875" style="143" customWidth="1"/>
    <col min="2" max="5" width="15.125" style="151" customWidth="1"/>
    <col min="6" max="6" width="16.5" style="151" customWidth="1"/>
    <col min="7" max="7" width="24.25" style="151" customWidth="1"/>
    <col min="8" max="8" width="19.75" style="151" customWidth="1"/>
    <col min="9" max="9" width="42.125" style="143" customWidth="1"/>
    <col min="10" max="10" width="52.125" style="145" customWidth="1"/>
    <col min="11" max="16" width="14.625" style="143" customWidth="1"/>
    <col min="17" max="17" width="18.875" style="143" customWidth="1"/>
    <col min="18" max="18" width="9" style="143"/>
    <col min="19" max="25" width="9" style="143" customWidth="1"/>
    <col min="26" max="16384" width="9" style="143"/>
  </cols>
  <sheetData>
    <row r="1" spans="1:10" ht="73.5" customHeight="1">
      <c r="A1" s="102" t="s">
        <v>204</v>
      </c>
      <c r="B1" s="408" t="s">
        <v>295</v>
      </c>
      <c r="C1" s="409"/>
      <c r="D1" s="409"/>
      <c r="E1" s="409"/>
      <c r="F1" s="409"/>
      <c r="G1" s="409"/>
      <c r="H1" s="409"/>
      <c r="I1" s="165" t="str">
        <f>'1号申請書兼請求書'!N29</f>
        <v>法人名：</v>
      </c>
    </row>
    <row r="2" spans="1:10" ht="41.25" customHeight="1">
      <c r="A2" s="410" t="s">
        <v>296</v>
      </c>
      <c r="B2" s="411"/>
      <c r="C2" s="411"/>
      <c r="D2" s="411"/>
      <c r="E2" s="411"/>
      <c r="F2" s="411"/>
      <c r="G2" s="411"/>
      <c r="H2" s="411"/>
      <c r="I2" s="412" t="s">
        <v>143</v>
      </c>
      <c r="J2" s="414" t="s">
        <v>170</v>
      </c>
    </row>
    <row r="3" spans="1:10" ht="72.75" customHeight="1">
      <c r="A3" s="140" t="s">
        <v>287</v>
      </c>
      <c r="B3" s="141" t="s">
        <v>171</v>
      </c>
      <c r="C3" s="141" t="s">
        <v>172</v>
      </c>
      <c r="D3" s="141" t="s">
        <v>173</v>
      </c>
      <c r="E3" s="141" t="s">
        <v>174</v>
      </c>
      <c r="F3" s="141" t="s">
        <v>175</v>
      </c>
      <c r="G3" s="141" t="s">
        <v>176</v>
      </c>
      <c r="H3" s="141" t="s">
        <v>177</v>
      </c>
      <c r="I3" s="413"/>
      <c r="J3" s="414"/>
    </row>
    <row r="4" spans="1:10" ht="84.75" customHeight="1">
      <c r="A4" s="147" t="s">
        <v>322</v>
      </c>
      <c r="B4" s="148"/>
      <c r="C4" s="148"/>
      <c r="D4" s="94" t="e">
        <f>C4/B4</f>
        <v>#DIV/0!</v>
      </c>
      <c r="E4" s="95" t="e">
        <f>(D4-0.02)*B4</f>
        <v>#DIV/0!</v>
      </c>
      <c r="F4" s="96"/>
      <c r="G4" s="149"/>
      <c r="H4" s="98"/>
      <c r="I4" s="150">
        <f>F4*G4*H4</f>
        <v>0</v>
      </c>
      <c r="J4" s="142"/>
    </row>
    <row r="5" spans="1:10" ht="93.75" customHeight="1">
      <c r="A5" s="147" t="s">
        <v>323</v>
      </c>
      <c r="B5" s="148"/>
      <c r="C5" s="148"/>
      <c r="D5" s="94" t="e">
        <f>C5/B5</f>
        <v>#DIV/0!</v>
      </c>
      <c r="E5" s="95" t="e">
        <f>(D5-0.02)*B5</f>
        <v>#DIV/0!</v>
      </c>
      <c r="F5" s="96"/>
      <c r="G5" s="149"/>
      <c r="H5" s="98"/>
      <c r="I5" s="150">
        <f>F5*G5*H5</f>
        <v>0</v>
      </c>
      <c r="J5" s="142"/>
    </row>
    <row r="6" spans="1:10" ht="90" customHeight="1">
      <c r="A6" s="147" t="s">
        <v>288</v>
      </c>
      <c r="B6" s="415"/>
      <c r="C6" s="416"/>
      <c r="D6" s="416"/>
      <c r="E6" s="416"/>
      <c r="F6" s="416"/>
      <c r="G6" s="416"/>
      <c r="H6" s="416"/>
      <c r="I6" s="150">
        <v>0</v>
      </c>
      <c r="J6" s="142"/>
    </row>
    <row r="7" spans="1:10" ht="60.75" customHeight="1">
      <c r="A7" s="406" t="s">
        <v>289</v>
      </c>
      <c r="B7" s="407"/>
      <c r="C7" s="407"/>
      <c r="D7" s="407"/>
      <c r="E7" s="407"/>
      <c r="F7" s="407"/>
      <c r="G7" s="407"/>
      <c r="H7" s="407"/>
      <c r="I7" s="407"/>
    </row>
    <row r="9" spans="1:10">
      <c r="A9" s="145"/>
    </row>
  </sheetData>
  <mergeCells count="6">
    <mergeCell ref="A7:I7"/>
    <mergeCell ref="J2:J3"/>
    <mergeCell ref="B1:H1"/>
    <mergeCell ref="A2:H2"/>
    <mergeCell ref="I2:I3"/>
    <mergeCell ref="B6:H6"/>
  </mergeCells>
  <phoneticPr fontId="39"/>
  <conditionalFormatting sqref="A4:H5">
    <cfRule type="expression" dxfId="78" priority="1">
      <formula>#REF!="×"</formula>
    </cfRule>
  </conditionalFormatting>
  <conditionalFormatting sqref="I4:I6 A6:B6">
    <cfRule type="expression" dxfId="77" priority="2">
      <formula>#REF!="×"</formula>
    </cfRule>
  </conditionalFormatting>
  <printOptions horizontalCentered="1"/>
  <pageMargins left="0.70866141732283472" right="0.70866141732283472" top="0.74803149606299213" bottom="0.55118110236220474" header="0.31496062992125984" footer="0.31496062992125984"/>
  <pageSetup paperSize="9" scale="65" fitToHeight="0" orientation="landscape"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28A0D-AC68-4876-9A28-AF03998D35AD}">
  <sheetPr>
    <tabColor rgb="FFFFFF99"/>
    <pageSetUpPr fitToPage="1"/>
  </sheetPr>
  <dimension ref="B1:L43"/>
  <sheetViews>
    <sheetView showGridLines="0" view="pageBreakPreview" zoomScale="80" zoomScaleNormal="114" zoomScaleSheetLayoutView="80" workbookViewId="0">
      <selection activeCell="G5" sqref="G5"/>
    </sheetView>
  </sheetViews>
  <sheetFormatPr defaultRowHeight="14.25"/>
  <cols>
    <col min="1" max="1" width="2.75" style="61" customWidth="1"/>
    <col min="2" max="2" width="9.75" style="61" customWidth="1"/>
    <col min="3" max="3" width="19.625" style="61" customWidth="1"/>
    <col min="4" max="4" width="19" style="61" customWidth="1"/>
    <col min="5" max="5" width="29" style="61" customWidth="1"/>
    <col min="6" max="6" width="29.875" style="61" customWidth="1"/>
    <col min="7" max="7" width="33.375" style="61" customWidth="1"/>
    <col min="8" max="8" width="5" style="61" customWidth="1"/>
    <col min="9" max="11" width="9" style="61"/>
    <col min="12" max="12" width="49.75" style="61" customWidth="1"/>
    <col min="13" max="16384" width="9" style="61"/>
  </cols>
  <sheetData>
    <row r="1" spans="2:12" ht="23.25" customHeight="1">
      <c r="G1" s="109" t="s">
        <v>215</v>
      </c>
    </row>
    <row r="2" spans="2:12" ht="24.75" customHeight="1">
      <c r="B2" s="399" t="s">
        <v>205</v>
      </c>
      <c r="C2" s="399"/>
      <c r="D2" s="399"/>
      <c r="E2" s="399"/>
      <c r="F2" s="63" t="s">
        <v>158</v>
      </c>
      <c r="G2" s="99" t="str">
        <f>'1号申請書兼請求書'!N35</f>
        <v>無</v>
      </c>
    </row>
    <row r="3" spans="2:12" ht="23.25" customHeight="1">
      <c r="B3" s="100" t="s">
        <v>195</v>
      </c>
      <c r="F3" s="63" t="s">
        <v>133</v>
      </c>
      <c r="G3" s="99" t="str">
        <f>'1号申請書兼請求書'!N29</f>
        <v>法人名：</v>
      </c>
    </row>
    <row r="4" spans="2:12" s="100" customFormat="1" ht="22.5" customHeight="1">
      <c r="F4" s="118" t="s">
        <v>232</v>
      </c>
      <c r="G4" s="111" t="str">
        <f>'1号申請書兼請求書'!Z32</f>
        <v>氏名：</v>
      </c>
    </row>
    <row r="5" spans="2:12" ht="26.25" customHeight="1">
      <c r="F5" s="63" t="s">
        <v>156</v>
      </c>
      <c r="G5" s="126" t="s">
        <v>245</v>
      </c>
    </row>
    <row r="6" spans="2:12" ht="24.75" customHeight="1">
      <c r="B6" s="404" t="s">
        <v>155</v>
      </c>
      <c r="C6" s="404"/>
      <c r="D6" s="404"/>
      <c r="E6" s="404"/>
      <c r="F6" s="404"/>
      <c r="G6" s="404"/>
      <c r="H6" s="404"/>
    </row>
    <row r="8" spans="2:12" ht="23.25" customHeight="1">
      <c r="B8" s="400" t="s">
        <v>219</v>
      </c>
      <c r="C8" s="400"/>
      <c r="D8" s="400"/>
      <c r="E8" s="400"/>
      <c r="F8" s="400"/>
      <c r="G8" s="400"/>
      <c r="H8" s="400"/>
    </row>
    <row r="10" spans="2:12" ht="18" customHeight="1">
      <c r="B10" s="65" t="s">
        <v>124</v>
      </c>
    </row>
    <row r="12" spans="2:12">
      <c r="B12" s="85"/>
      <c r="C12" s="61" t="s">
        <v>190</v>
      </c>
    </row>
    <row r="14" spans="2:12" ht="20.25" customHeight="1">
      <c r="B14" s="85"/>
      <c r="C14" s="61" t="s">
        <v>191</v>
      </c>
    </row>
    <row r="15" spans="2:12" ht="23.25" customHeight="1">
      <c r="C15" s="61" t="s">
        <v>192</v>
      </c>
      <c r="J15" s="61" t="s">
        <v>139</v>
      </c>
      <c r="K15" s="61" t="s">
        <v>140</v>
      </c>
      <c r="L15" s="68" t="s">
        <v>141</v>
      </c>
    </row>
    <row r="16" spans="2:12">
      <c r="E16" s="66" t="s">
        <v>136</v>
      </c>
      <c r="F16" s="66" t="s">
        <v>137</v>
      </c>
      <c r="G16" s="66" t="s">
        <v>138</v>
      </c>
    </row>
    <row r="17" spans="2:7" ht="87.75" customHeight="1">
      <c r="B17" s="85"/>
      <c r="C17" s="400" t="s">
        <v>142</v>
      </c>
      <c r="D17" s="403"/>
      <c r="E17" s="69" t="s">
        <v>139</v>
      </c>
      <c r="F17" s="69" t="s">
        <v>140</v>
      </c>
      <c r="G17" s="69" t="s">
        <v>141</v>
      </c>
    </row>
    <row r="19" spans="2:7" ht="18" customHeight="1">
      <c r="B19" s="65" t="s">
        <v>135</v>
      </c>
    </row>
    <row r="20" spans="2:7">
      <c r="B20" s="85"/>
      <c r="C20" s="61" t="s">
        <v>223</v>
      </c>
    </row>
    <row r="21" spans="2:7">
      <c r="B21" s="85"/>
      <c r="C21" s="61" t="s">
        <v>168</v>
      </c>
    </row>
    <row r="22" spans="2:7">
      <c r="B22" s="85"/>
      <c r="C22" s="61" t="s">
        <v>224</v>
      </c>
    </row>
    <row r="23" spans="2:7">
      <c r="B23" s="85"/>
      <c r="C23" s="61" t="s">
        <v>181</v>
      </c>
    </row>
    <row r="24" spans="2:7">
      <c r="B24" s="85"/>
      <c r="C24" s="61" t="s">
        <v>168</v>
      </c>
    </row>
    <row r="25" spans="2:7">
      <c r="B25" s="85"/>
      <c r="C25" s="61" t="s">
        <v>180</v>
      </c>
    </row>
    <row r="26" spans="2:7">
      <c r="B26" s="85"/>
      <c r="C26" s="61" t="s">
        <v>182</v>
      </c>
    </row>
    <row r="27" spans="2:7">
      <c r="B27" s="85"/>
      <c r="C27" s="61" t="s">
        <v>168</v>
      </c>
    </row>
    <row r="28" spans="2:7">
      <c r="B28" s="85"/>
      <c r="C28" s="61" t="s">
        <v>225</v>
      </c>
    </row>
    <row r="29" spans="2:7">
      <c r="B29" s="85"/>
    </row>
    <row r="30" spans="2:7">
      <c r="B30" s="85"/>
      <c r="C30" s="61" t="s">
        <v>183</v>
      </c>
    </row>
    <row r="31" spans="2:7">
      <c r="B31" s="85"/>
      <c r="C31" s="61" t="s">
        <v>184</v>
      </c>
    </row>
    <row r="32" spans="2:7">
      <c r="B32" s="85"/>
      <c r="C32" s="61" t="s">
        <v>185</v>
      </c>
    </row>
    <row r="33" spans="2:7">
      <c r="B33" s="85"/>
    </row>
    <row r="34" spans="2:7">
      <c r="B34" s="85"/>
      <c r="C34" s="61" t="s">
        <v>186</v>
      </c>
    </row>
    <row r="35" spans="2:7">
      <c r="B35" s="85"/>
      <c r="C35" s="61" t="s">
        <v>187</v>
      </c>
    </row>
    <row r="36" spans="2:7">
      <c r="B36" s="85"/>
      <c r="C36" s="61" t="s">
        <v>188</v>
      </c>
    </row>
    <row r="37" spans="2:7">
      <c r="B37" s="65" t="s">
        <v>134</v>
      </c>
    </row>
    <row r="38" spans="2:7">
      <c r="B38" s="65"/>
    </row>
    <row r="39" spans="2:7" ht="36.75" customHeight="1">
      <c r="C39" s="104" t="s">
        <v>210</v>
      </c>
      <c r="D39" s="62"/>
      <c r="E39" s="104" t="s">
        <v>222</v>
      </c>
      <c r="F39" s="62"/>
      <c r="G39" s="66" t="s">
        <v>151</v>
      </c>
    </row>
    <row r="40" spans="2:7" ht="24.75" customHeight="1">
      <c r="C40" s="107"/>
      <c r="D40" s="62" t="s">
        <v>211</v>
      </c>
      <c r="E40" s="113">
        <v>228000</v>
      </c>
      <c r="F40" s="62" t="s">
        <v>123</v>
      </c>
      <c r="G40" s="132">
        <f>E40*C40</f>
        <v>0</v>
      </c>
    </row>
    <row r="41" spans="2:7">
      <c r="C41" s="77"/>
      <c r="D41" s="62"/>
      <c r="E41" s="75"/>
      <c r="F41" s="62"/>
      <c r="G41" s="76"/>
    </row>
    <row r="42" spans="2:7">
      <c r="C42" s="77"/>
      <c r="D42" s="62"/>
      <c r="E42" s="75"/>
      <c r="F42" s="62"/>
      <c r="G42" s="66" t="s">
        <v>121</v>
      </c>
    </row>
    <row r="43" spans="2:7" ht="33.75" customHeight="1">
      <c r="G43" s="133">
        <f>G40</f>
        <v>0</v>
      </c>
    </row>
  </sheetData>
  <mergeCells count="4">
    <mergeCell ref="B2:E2"/>
    <mergeCell ref="B8:H8"/>
    <mergeCell ref="C17:D17"/>
    <mergeCell ref="B6:H6"/>
  </mergeCells>
  <phoneticPr fontId="39"/>
  <dataValidations count="1">
    <dataValidation type="list" allowBlank="1" showInputMessage="1" showErrorMessage="1" sqref="E17:G17" xr:uid="{56B51D00-B47D-48C3-9E00-83CF836C4281}">
      <formula1>$J$15:$L$15</formula1>
    </dataValidation>
  </dataValidations>
  <printOptions horizontalCentered="1"/>
  <pageMargins left="0.25" right="0.25"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1</xdr:col>
                    <xdr:colOff>304800</xdr:colOff>
                    <xdr:row>10</xdr:row>
                    <xdr:rowOff>133350</xdr:rowOff>
                  </from>
                  <to>
                    <xdr:col>1</xdr:col>
                    <xdr:colOff>533400</xdr:colOff>
                    <xdr:row>12</xdr:row>
                    <xdr:rowOff>85725</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xdr:col>
                    <xdr:colOff>314325</xdr:colOff>
                    <xdr:row>12</xdr:row>
                    <xdr:rowOff>142875</xdr:rowOff>
                  </from>
                  <to>
                    <xdr:col>1</xdr:col>
                    <xdr:colOff>542925</xdr:colOff>
                    <xdr:row>14</xdr:row>
                    <xdr:rowOff>19050</xdr:rowOff>
                  </to>
                </anchor>
              </controlPr>
            </control>
          </mc:Choice>
        </mc:AlternateContent>
        <mc:AlternateContent xmlns:mc="http://schemas.openxmlformats.org/markup-compatibility/2006">
          <mc:Choice Requires="x14">
            <control shapeId="23556" r:id="rId6" name="Check Box 4">
              <controlPr defaultSize="0" autoFill="0" autoLine="0" autoPict="0">
                <anchor moveWithCells="1">
                  <from>
                    <xdr:col>1</xdr:col>
                    <xdr:colOff>314325</xdr:colOff>
                    <xdr:row>26</xdr:row>
                    <xdr:rowOff>0</xdr:rowOff>
                  </from>
                  <to>
                    <xdr:col>1</xdr:col>
                    <xdr:colOff>542925</xdr:colOff>
                    <xdr:row>27</xdr:row>
                    <xdr:rowOff>133350</xdr:rowOff>
                  </to>
                </anchor>
              </controlPr>
            </control>
          </mc:Choice>
        </mc:AlternateContent>
        <mc:AlternateContent xmlns:mc="http://schemas.openxmlformats.org/markup-compatibility/2006">
          <mc:Choice Requires="x14">
            <control shapeId="23557" r:id="rId7" name="Check Box 5">
              <controlPr defaultSize="0" autoFill="0" autoLine="0" autoPict="0">
                <anchor moveWithCells="1">
                  <from>
                    <xdr:col>1</xdr:col>
                    <xdr:colOff>314325</xdr:colOff>
                    <xdr:row>16</xdr:row>
                    <xdr:rowOff>266700</xdr:rowOff>
                  </from>
                  <to>
                    <xdr:col>1</xdr:col>
                    <xdr:colOff>542925</xdr:colOff>
                    <xdr:row>16</xdr:row>
                    <xdr:rowOff>581025</xdr:rowOff>
                  </to>
                </anchor>
              </controlPr>
            </control>
          </mc:Choice>
        </mc:AlternateContent>
        <mc:AlternateContent xmlns:mc="http://schemas.openxmlformats.org/markup-compatibility/2006">
          <mc:Choice Requires="x14">
            <control shapeId="23558" r:id="rId8" name="Check Box 6">
              <controlPr defaultSize="0" autoFill="0" autoLine="0" autoPict="0">
                <anchor moveWithCells="1">
                  <from>
                    <xdr:col>1</xdr:col>
                    <xdr:colOff>314325</xdr:colOff>
                    <xdr:row>26</xdr:row>
                    <xdr:rowOff>0</xdr:rowOff>
                  </from>
                  <to>
                    <xdr:col>1</xdr:col>
                    <xdr:colOff>542925</xdr:colOff>
                    <xdr:row>27</xdr:row>
                    <xdr:rowOff>142875</xdr:rowOff>
                  </to>
                </anchor>
              </controlPr>
            </control>
          </mc:Choice>
        </mc:AlternateContent>
        <mc:AlternateContent xmlns:mc="http://schemas.openxmlformats.org/markup-compatibility/2006">
          <mc:Choice Requires="x14">
            <control shapeId="23562" r:id="rId9" name="Check Box 10">
              <controlPr defaultSize="0" autoFill="0" autoLine="0" autoPict="0">
                <anchor moveWithCells="1">
                  <from>
                    <xdr:col>1</xdr:col>
                    <xdr:colOff>314325</xdr:colOff>
                    <xdr:row>34</xdr:row>
                    <xdr:rowOff>123825</xdr:rowOff>
                  </from>
                  <to>
                    <xdr:col>1</xdr:col>
                    <xdr:colOff>542925</xdr:colOff>
                    <xdr:row>36</xdr:row>
                    <xdr:rowOff>66675</xdr:rowOff>
                  </to>
                </anchor>
              </controlPr>
            </control>
          </mc:Choice>
        </mc:AlternateContent>
        <mc:AlternateContent xmlns:mc="http://schemas.openxmlformats.org/markup-compatibility/2006">
          <mc:Choice Requires="x14">
            <control shapeId="23564" r:id="rId10" name="Check Box 12">
              <controlPr defaultSize="0" autoFill="0" autoLine="0" autoPict="0">
                <anchor moveWithCells="1">
                  <from>
                    <xdr:col>1</xdr:col>
                    <xdr:colOff>304800</xdr:colOff>
                    <xdr:row>18</xdr:row>
                    <xdr:rowOff>219075</xdr:rowOff>
                  </from>
                  <to>
                    <xdr:col>1</xdr:col>
                    <xdr:colOff>533400</xdr:colOff>
                    <xdr:row>20</xdr:row>
                    <xdr:rowOff>123825</xdr:rowOff>
                  </to>
                </anchor>
              </controlPr>
            </control>
          </mc:Choice>
        </mc:AlternateContent>
        <mc:AlternateContent xmlns:mc="http://schemas.openxmlformats.org/markup-compatibility/2006">
          <mc:Choice Requires="x14">
            <control shapeId="23567" r:id="rId11" name="Check Box 15">
              <controlPr defaultSize="0" autoFill="0" autoLine="0" autoPict="0">
                <anchor moveWithCells="1">
                  <from>
                    <xdr:col>1</xdr:col>
                    <xdr:colOff>314325</xdr:colOff>
                    <xdr:row>21</xdr:row>
                    <xdr:rowOff>142875</xdr:rowOff>
                  </from>
                  <to>
                    <xdr:col>1</xdr:col>
                    <xdr:colOff>542925</xdr:colOff>
                    <xdr:row>23</xdr:row>
                    <xdr:rowOff>95250</xdr:rowOff>
                  </to>
                </anchor>
              </controlPr>
            </control>
          </mc:Choice>
        </mc:AlternateContent>
        <mc:AlternateContent xmlns:mc="http://schemas.openxmlformats.org/markup-compatibility/2006">
          <mc:Choice Requires="x14">
            <control shapeId="23568" r:id="rId12" name="Check Box 16">
              <controlPr defaultSize="0" autoFill="0" autoLine="0" autoPict="0">
                <anchor moveWithCells="1">
                  <from>
                    <xdr:col>1</xdr:col>
                    <xdr:colOff>314325</xdr:colOff>
                    <xdr:row>23</xdr:row>
                    <xdr:rowOff>142875</xdr:rowOff>
                  </from>
                  <to>
                    <xdr:col>1</xdr:col>
                    <xdr:colOff>542925</xdr:colOff>
                    <xdr:row>25</xdr:row>
                    <xdr:rowOff>104775</xdr:rowOff>
                  </to>
                </anchor>
              </controlPr>
            </control>
          </mc:Choice>
        </mc:AlternateContent>
        <mc:AlternateContent xmlns:mc="http://schemas.openxmlformats.org/markup-compatibility/2006">
          <mc:Choice Requires="x14">
            <control shapeId="23571" r:id="rId13" name="Check Box 19">
              <controlPr defaultSize="0" autoFill="0" autoLine="0" autoPict="0">
                <anchor moveWithCells="1">
                  <from>
                    <xdr:col>1</xdr:col>
                    <xdr:colOff>295275</xdr:colOff>
                    <xdr:row>28</xdr:row>
                    <xdr:rowOff>133350</xdr:rowOff>
                  </from>
                  <to>
                    <xdr:col>1</xdr:col>
                    <xdr:colOff>523875</xdr:colOff>
                    <xdr:row>30</xdr:row>
                    <xdr:rowOff>76200</xdr:rowOff>
                  </to>
                </anchor>
              </controlPr>
            </control>
          </mc:Choice>
        </mc:AlternateContent>
        <mc:AlternateContent xmlns:mc="http://schemas.openxmlformats.org/markup-compatibility/2006">
          <mc:Choice Requires="x14">
            <control shapeId="23572" r:id="rId14" name="Check Box 20">
              <controlPr defaultSize="0" autoFill="0" autoLine="0" autoPict="0">
                <anchor moveWithCells="1">
                  <from>
                    <xdr:col>1</xdr:col>
                    <xdr:colOff>295275</xdr:colOff>
                    <xdr:row>30</xdr:row>
                    <xdr:rowOff>152400</xdr:rowOff>
                  </from>
                  <to>
                    <xdr:col>1</xdr:col>
                    <xdr:colOff>523875</xdr:colOff>
                    <xdr:row>32</xdr:row>
                    <xdr:rowOff>66675</xdr:rowOff>
                  </to>
                </anchor>
              </controlPr>
            </control>
          </mc:Choice>
        </mc:AlternateContent>
        <mc:AlternateContent xmlns:mc="http://schemas.openxmlformats.org/markup-compatibility/2006">
          <mc:Choice Requires="x14">
            <control shapeId="23573" r:id="rId15" name="Check Box 21">
              <controlPr defaultSize="0" autoFill="0" autoLine="0" autoPict="0">
                <anchor moveWithCells="1">
                  <from>
                    <xdr:col>1</xdr:col>
                    <xdr:colOff>314325</xdr:colOff>
                    <xdr:row>33</xdr:row>
                    <xdr:rowOff>19050</xdr:rowOff>
                  </from>
                  <to>
                    <xdr:col>1</xdr:col>
                    <xdr:colOff>542925</xdr:colOff>
                    <xdr:row>34</xdr:row>
                    <xdr:rowOff>142875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32B4E-05A6-4920-8F7F-48FF87EA0B64}">
  <sheetPr>
    <tabColor rgb="FFFFFF99"/>
    <pageSetUpPr fitToPage="1"/>
  </sheetPr>
  <dimension ref="B1:C9"/>
  <sheetViews>
    <sheetView view="pageBreakPreview" zoomScaleNormal="145" zoomScaleSheetLayoutView="100" workbookViewId="0">
      <selection activeCell="C3" sqref="C3"/>
    </sheetView>
  </sheetViews>
  <sheetFormatPr defaultRowHeight="13.5"/>
  <cols>
    <col min="1" max="1" width="9" style="71"/>
    <col min="2" max="2" width="64.375" style="71" customWidth="1"/>
    <col min="3" max="3" width="18.5" style="71" customWidth="1"/>
    <col min="4" max="16384" width="9" style="71"/>
  </cols>
  <sheetData>
    <row r="1" spans="2:3">
      <c r="B1" s="101" t="s">
        <v>206</v>
      </c>
    </row>
    <row r="2" spans="2:3" ht="14.25">
      <c r="B2" s="81" t="s">
        <v>133</v>
      </c>
      <c r="C2" s="136" t="str">
        <f>'【有床診】賃上2-1号申請書'!G3</f>
        <v>法人名：</v>
      </c>
    </row>
    <row r="3" spans="2:3" ht="14.25">
      <c r="B3" s="81" t="s">
        <v>156</v>
      </c>
      <c r="C3" s="64">
        <f>'【有床診】賃上2-1号申請書'!G5</f>
        <v>0</v>
      </c>
    </row>
    <row r="4" spans="2:3" ht="18" customHeight="1">
      <c r="B4" s="72" t="s">
        <v>125</v>
      </c>
    </row>
    <row r="5" spans="2:3" ht="33" customHeight="1">
      <c r="B5" s="73" t="s">
        <v>126</v>
      </c>
      <c r="C5" s="73" t="s">
        <v>127</v>
      </c>
    </row>
    <row r="6" spans="2:3" ht="24" customHeight="1">
      <c r="B6" s="74" t="s">
        <v>128</v>
      </c>
      <c r="C6" s="74"/>
    </row>
    <row r="7" spans="2:3" ht="24" customHeight="1">
      <c r="B7" s="74" t="s">
        <v>129</v>
      </c>
      <c r="C7" s="74"/>
    </row>
    <row r="8" spans="2:3" ht="27.75" customHeight="1">
      <c r="B8" s="74" t="s">
        <v>132</v>
      </c>
      <c r="C8" s="74"/>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E9FC0-5B37-4481-B83D-1437E428FB27}">
  <sheetPr>
    <tabColor rgb="FFFFFF99"/>
    <pageSetUpPr fitToPage="1"/>
  </sheetPr>
  <dimension ref="A1:M57"/>
  <sheetViews>
    <sheetView view="pageBreakPreview" zoomScale="80" zoomScaleNormal="85" zoomScaleSheetLayoutView="80" workbookViewId="0">
      <selection activeCell="A7" sqref="A7:D7"/>
    </sheetView>
  </sheetViews>
  <sheetFormatPr defaultColWidth="9" defaultRowHeight="13.5"/>
  <cols>
    <col min="1" max="1" width="47.75" style="143" customWidth="1"/>
    <col min="2" max="4" width="15.125" style="151" customWidth="1"/>
    <col min="5" max="5" width="23.25" style="151" customWidth="1"/>
    <col min="6" max="6" width="18.75" style="143" customWidth="1"/>
    <col min="7" max="7" width="47.75" style="143" customWidth="1"/>
    <col min="8" max="10" width="15.125" style="151" customWidth="1"/>
    <col min="11" max="11" width="23.5" style="143" customWidth="1"/>
    <col min="12" max="12" width="167.875" style="145" customWidth="1"/>
    <col min="13" max="18" width="14.625" style="143" customWidth="1"/>
    <col min="19" max="19" width="18.875" style="143" customWidth="1"/>
    <col min="20" max="20" width="9" style="143"/>
    <col min="21" max="27" width="9" style="143" customWidth="1"/>
    <col min="28" max="16384" width="9" style="143"/>
  </cols>
  <sheetData>
    <row r="1" spans="1:13" s="86" customFormat="1" ht="25.5" customHeight="1">
      <c r="A1" s="102" t="s">
        <v>207</v>
      </c>
      <c r="B1" s="183" t="s">
        <v>324</v>
      </c>
      <c r="C1" s="87"/>
      <c r="D1" s="87"/>
      <c r="E1" s="87"/>
      <c r="F1" s="87"/>
      <c r="I1" s="87"/>
      <c r="J1" s="88" t="s">
        <v>158</v>
      </c>
      <c r="K1" s="89" t="str">
        <f>'1号申請書兼請求書'!N35</f>
        <v>無</v>
      </c>
      <c r="M1" s="90"/>
    </row>
    <row r="2" spans="1:13" ht="46.5" customHeight="1">
      <c r="A2" s="191" t="s">
        <v>256</v>
      </c>
      <c r="B2" s="192"/>
      <c r="C2" s="192"/>
      <c r="D2" s="192"/>
      <c r="E2" s="192"/>
      <c r="F2" s="192"/>
      <c r="G2" s="192"/>
      <c r="H2" s="192"/>
      <c r="I2" s="192"/>
      <c r="J2" s="192"/>
      <c r="K2" s="192"/>
      <c r="L2" s="172" t="s">
        <v>257</v>
      </c>
    </row>
    <row r="3" spans="1:13" s="116" customFormat="1" ht="23.25" customHeight="1">
      <c r="A3" s="102" t="s">
        <v>231</v>
      </c>
      <c r="B3" s="102"/>
      <c r="C3" s="102"/>
      <c r="D3" s="102"/>
      <c r="E3" s="102"/>
      <c r="F3" s="102"/>
      <c r="G3" s="102"/>
      <c r="H3" s="102"/>
      <c r="I3" s="102"/>
      <c r="J3" s="102"/>
      <c r="K3" s="139" t="s">
        <v>215</v>
      </c>
      <c r="L3" s="102"/>
      <c r="M3" s="115"/>
    </row>
    <row r="4" spans="1:13" ht="30" customHeight="1">
      <c r="A4" s="152" t="s">
        <v>133</v>
      </c>
      <c r="B4" s="153"/>
      <c r="C4" s="153"/>
      <c r="D4" s="153"/>
      <c r="E4" s="153"/>
      <c r="F4" s="161" t="str">
        <f>'1号申請書兼請求書'!N29</f>
        <v>法人名：</v>
      </c>
      <c r="G4" s="152" t="s">
        <v>144</v>
      </c>
      <c r="H4" s="153"/>
      <c r="I4" s="153"/>
      <c r="J4" s="153"/>
      <c r="K4" s="80">
        <f>SUM($K$12:$K$16)</f>
        <v>0</v>
      </c>
      <c r="L4" s="145" t="s">
        <v>258</v>
      </c>
    </row>
    <row r="5" spans="1:13" ht="30" customHeight="1">
      <c r="A5" s="114" t="s">
        <v>246</v>
      </c>
      <c r="B5" s="153"/>
      <c r="C5" s="153"/>
      <c r="D5" s="153"/>
      <c r="E5" s="153"/>
      <c r="F5" s="161" t="str">
        <f>'1号申請書兼請求書'!Z32</f>
        <v>氏名：</v>
      </c>
      <c r="G5" s="163" t="s">
        <v>293</v>
      </c>
      <c r="H5" s="153"/>
      <c r="I5" s="153"/>
      <c r="J5" s="153"/>
      <c r="K5" s="80">
        <v>0</v>
      </c>
      <c r="L5" s="145" t="s">
        <v>259</v>
      </c>
    </row>
    <row r="6" spans="1:13" ht="30" customHeight="1">
      <c r="A6" s="152" t="s">
        <v>156</v>
      </c>
      <c r="B6" s="153"/>
      <c r="C6" s="153"/>
      <c r="D6" s="153"/>
      <c r="E6" s="153"/>
      <c r="F6" s="161" t="s">
        <v>245</v>
      </c>
      <c r="G6" s="154" t="s">
        <v>292</v>
      </c>
      <c r="H6" s="153"/>
      <c r="I6" s="153"/>
      <c r="J6" s="153"/>
      <c r="K6" s="80">
        <f>ROUNDDOWN(K4-K5,-3)</f>
        <v>0</v>
      </c>
      <c r="L6" s="145" t="s">
        <v>260</v>
      </c>
    </row>
    <row r="7" spans="1:13" ht="30" customHeight="1">
      <c r="A7" s="200" t="s">
        <v>326</v>
      </c>
      <c r="B7" s="200"/>
      <c r="C7" s="200"/>
      <c r="D7" s="200"/>
      <c r="E7" s="180" t="s">
        <v>316</v>
      </c>
      <c r="F7" s="187"/>
      <c r="G7" s="154"/>
      <c r="H7" s="153"/>
      <c r="I7" s="153"/>
      <c r="J7" s="153"/>
      <c r="K7" s="80"/>
    </row>
    <row r="8" spans="1:13" ht="30" customHeight="1">
      <c r="A8" s="152" t="s">
        <v>261</v>
      </c>
      <c r="B8" s="153"/>
      <c r="C8" s="153"/>
      <c r="D8" s="153"/>
      <c r="E8" s="153"/>
      <c r="F8" s="80" t="str">
        <f>IF(K6&gt;=K8,"○","×")</f>
        <v>○</v>
      </c>
      <c r="G8" s="152" t="s">
        <v>291</v>
      </c>
      <c r="H8" s="153"/>
      <c r="I8" s="153"/>
      <c r="J8" s="153"/>
      <c r="K8" s="80">
        <f>'1号申請書兼請求書'!N41</f>
        <v>0</v>
      </c>
      <c r="L8" s="145" t="s">
        <v>262</v>
      </c>
    </row>
    <row r="9" spans="1:13" ht="30" customHeight="1">
      <c r="A9" s="152" t="s">
        <v>145</v>
      </c>
      <c r="B9" s="153"/>
      <c r="C9" s="153"/>
      <c r="D9" s="153"/>
      <c r="E9" s="153"/>
      <c r="F9" s="164">
        <f>K8-K9</f>
        <v>0</v>
      </c>
      <c r="G9" s="152" t="s">
        <v>263</v>
      </c>
      <c r="H9" s="153"/>
      <c r="I9" s="153"/>
      <c r="J9" s="153"/>
      <c r="K9" s="80">
        <f>IF(ROUNDDOWN(K8-K6,-3)&lt;=0,0,ROUNDDOWN(K8-K6,-3))</f>
        <v>0</v>
      </c>
      <c r="L9" s="145" t="s">
        <v>264</v>
      </c>
    </row>
    <row r="10" spans="1:13" ht="41.25" customHeight="1" thickBot="1">
      <c r="A10" s="193" t="s">
        <v>290</v>
      </c>
      <c r="B10" s="193"/>
      <c r="C10" s="193"/>
      <c r="D10" s="193"/>
      <c r="E10" s="193"/>
      <c r="F10" s="193"/>
      <c r="G10" s="194" t="s">
        <v>143</v>
      </c>
      <c r="H10" s="194"/>
      <c r="I10" s="194"/>
      <c r="J10" s="194"/>
      <c r="K10" s="194"/>
      <c r="L10" s="146"/>
    </row>
    <row r="11" spans="1:13" ht="66" customHeight="1" thickBot="1">
      <c r="A11" s="167" t="s">
        <v>265</v>
      </c>
      <c r="B11" s="141" t="s">
        <v>169</v>
      </c>
      <c r="C11" s="141" t="s">
        <v>266</v>
      </c>
      <c r="D11" s="141" t="s">
        <v>163</v>
      </c>
      <c r="E11" s="141" t="s">
        <v>267</v>
      </c>
      <c r="F11" s="141"/>
      <c r="G11" s="140" t="str">
        <f>A11</f>
        <v>賃金改善（全体）の内容</v>
      </c>
      <c r="H11" s="141" t="s">
        <v>268</v>
      </c>
      <c r="I11" s="141" t="s">
        <v>269</v>
      </c>
      <c r="J11" s="141" t="s">
        <v>270</v>
      </c>
      <c r="K11" s="141" t="s">
        <v>271</v>
      </c>
      <c r="L11" s="142" t="s">
        <v>170</v>
      </c>
    </row>
    <row r="12" spans="1:13" ht="50.25" customHeight="1">
      <c r="A12" s="147" t="s">
        <v>318</v>
      </c>
      <c r="B12" s="155"/>
      <c r="C12" s="148"/>
      <c r="D12" s="156"/>
      <c r="E12" s="148"/>
      <c r="F12" s="150"/>
      <c r="G12" s="147" t="s">
        <v>272</v>
      </c>
      <c r="H12" s="157">
        <f t="shared" ref="H12:J14" si="0">B12</f>
        <v>0</v>
      </c>
      <c r="I12" s="150">
        <f t="shared" si="0"/>
        <v>0</v>
      </c>
      <c r="J12" s="158">
        <f t="shared" si="0"/>
        <v>0</v>
      </c>
      <c r="K12" s="150">
        <f>H12*I12*J12</f>
        <v>0</v>
      </c>
      <c r="L12" s="142" t="s">
        <v>273</v>
      </c>
    </row>
    <row r="13" spans="1:13" ht="57" customHeight="1">
      <c r="A13" s="182" t="s">
        <v>319</v>
      </c>
      <c r="B13" s="155"/>
      <c r="C13" s="148"/>
      <c r="D13" s="156"/>
      <c r="E13" s="148"/>
      <c r="F13" s="150"/>
      <c r="G13" s="147" t="s">
        <v>274</v>
      </c>
      <c r="H13" s="157">
        <f t="shared" si="0"/>
        <v>0</v>
      </c>
      <c r="I13" s="150">
        <f t="shared" si="0"/>
        <v>0</v>
      </c>
      <c r="J13" s="158">
        <f t="shared" si="0"/>
        <v>0</v>
      </c>
      <c r="K13" s="150">
        <f>H13*I13*J13</f>
        <v>0</v>
      </c>
      <c r="L13" s="142" t="s">
        <v>275</v>
      </c>
    </row>
    <row r="14" spans="1:13" ht="80.25" customHeight="1">
      <c r="A14" s="140" t="s">
        <v>276</v>
      </c>
      <c r="B14" s="155"/>
      <c r="C14" s="148"/>
      <c r="D14" s="156"/>
      <c r="E14" s="159"/>
      <c r="F14" s="150"/>
      <c r="G14" s="140" t="s">
        <v>277</v>
      </c>
      <c r="H14" s="157">
        <f t="shared" si="0"/>
        <v>0</v>
      </c>
      <c r="I14" s="150">
        <f t="shared" si="0"/>
        <v>0</v>
      </c>
      <c r="J14" s="158">
        <f t="shared" si="0"/>
        <v>0</v>
      </c>
      <c r="K14" s="150">
        <f>H14*I14*J14</f>
        <v>0</v>
      </c>
      <c r="L14" s="142" t="s">
        <v>278</v>
      </c>
    </row>
    <row r="15" spans="1:13" ht="42.75" customHeight="1">
      <c r="A15" s="182" t="s">
        <v>320</v>
      </c>
      <c r="B15" s="155"/>
      <c r="C15" s="148"/>
      <c r="D15" s="185"/>
      <c r="E15" s="160"/>
      <c r="F15" s="150"/>
      <c r="G15" s="147" t="s">
        <v>321</v>
      </c>
      <c r="H15" s="157">
        <f t="shared" ref="H15:J15" si="1">B15</f>
        <v>0</v>
      </c>
      <c r="I15" s="150">
        <f t="shared" si="1"/>
        <v>0</v>
      </c>
      <c r="J15" s="169">
        <f t="shared" si="1"/>
        <v>0</v>
      </c>
      <c r="K15" s="150">
        <f>H15*I15*J15</f>
        <v>0</v>
      </c>
      <c r="L15" s="142" t="s">
        <v>279</v>
      </c>
    </row>
    <row r="16" spans="1:13" ht="73.5" customHeight="1">
      <c r="A16" s="195"/>
      <c r="B16" s="196"/>
      <c r="C16" s="196"/>
      <c r="D16" s="196"/>
      <c r="E16" s="196"/>
      <c r="F16" s="197"/>
      <c r="G16" s="198" t="s">
        <v>280</v>
      </c>
      <c r="H16" s="199"/>
      <c r="I16" s="199"/>
      <c r="J16" s="199"/>
      <c r="K16" s="150">
        <f>'0601改定　【訪看ST】賃上7号2.0％超'!I4+'0601改定　【訪看ST】賃上7号2.0％超'!I5+'0601改定　【訪看ST】賃上7号2.0％超'!I6</f>
        <v>0</v>
      </c>
      <c r="L16" s="142" t="s">
        <v>281</v>
      </c>
    </row>
    <row r="17" spans="1:12" ht="55.5" customHeight="1" thickBot="1">
      <c r="A17" s="405" t="s">
        <v>297</v>
      </c>
      <c r="B17" s="189"/>
      <c r="C17" s="189"/>
      <c r="D17" s="189"/>
      <c r="E17" s="189"/>
      <c r="F17" s="189"/>
      <c r="G17" s="189"/>
      <c r="H17" s="189"/>
      <c r="I17" s="189"/>
      <c r="J17" s="189"/>
      <c r="K17" s="190"/>
      <c r="L17" s="142"/>
    </row>
    <row r="18" spans="1:12" ht="72.75" customHeight="1" thickBot="1">
      <c r="A18" s="168" t="s">
        <v>298</v>
      </c>
      <c r="B18" s="141" t="s">
        <v>169</v>
      </c>
      <c r="C18" s="141" t="s">
        <v>284</v>
      </c>
      <c r="D18" s="141" t="s">
        <v>163</v>
      </c>
      <c r="E18" s="141" t="s">
        <v>267</v>
      </c>
      <c r="F18" s="141"/>
      <c r="G18" s="140" t="str">
        <f>A18</f>
        <v>看護職員等（保健師、助産師、看護師及び准看護師）の賃金改善の内容</v>
      </c>
      <c r="H18" s="141" t="s">
        <v>268</v>
      </c>
      <c r="I18" s="141" t="s">
        <v>269</v>
      </c>
      <c r="J18" s="141" t="s">
        <v>270</v>
      </c>
      <c r="K18" s="141" t="s">
        <v>271</v>
      </c>
      <c r="L18" s="142" t="s">
        <v>170</v>
      </c>
    </row>
    <row r="19" spans="1:12" ht="50.25" customHeight="1">
      <c r="A19" s="147" t="s">
        <v>318</v>
      </c>
      <c r="B19" s="155"/>
      <c r="C19" s="148"/>
      <c r="D19" s="156"/>
      <c r="E19" s="148"/>
      <c r="F19" s="150"/>
      <c r="G19" s="147" t="s">
        <v>272</v>
      </c>
      <c r="H19" s="157">
        <f t="shared" ref="H19:J21" si="2">B19</f>
        <v>0</v>
      </c>
      <c r="I19" s="150">
        <f t="shared" si="2"/>
        <v>0</v>
      </c>
      <c r="J19" s="158">
        <f t="shared" si="2"/>
        <v>0</v>
      </c>
      <c r="K19" s="150">
        <f>H19*I19*J19</f>
        <v>0</v>
      </c>
      <c r="L19" s="142" t="s">
        <v>273</v>
      </c>
    </row>
    <row r="20" spans="1:12" ht="57" customHeight="1">
      <c r="A20" s="182" t="s">
        <v>319</v>
      </c>
      <c r="B20" s="155"/>
      <c r="C20" s="148"/>
      <c r="D20" s="156"/>
      <c r="E20" s="148"/>
      <c r="F20" s="150"/>
      <c r="G20" s="147" t="s">
        <v>274</v>
      </c>
      <c r="H20" s="157">
        <f t="shared" si="2"/>
        <v>0</v>
      </c>
      <c r="I20" s="150">
        <f t="shared" si="2"/>
        <v>0</v>
      </c>
      <c r="J20" s="158">
        <f t="shared" si="2"/>
        <v>0</v>
      </c>
      <c r="K20" s="150">
        <f>H20*I20*J20</f>
        <v>0</v>
      </c>
      <c r="L20" s="142" t="s">
        <v>275</v>
      </c>
    </row>
    <row r="21" spans="1:12" ht="80.25" customHeight="1">
      <c r="A21" s="140" t="s">
        <v>276</v>
      </c>
      <c r="B21" s="155"/>
      <c r="C21" s="148"/>
      <c r="D21" s="156"/>
      <c r="E21" s="159"/>
      <c r="F21" s="150"/>
      <c r="G21" s="140" t="s">
        <v>277</v>
      </c>
      <c r="H21" s="157">
        <f t="shared" si="2"/>
        <v>0</v>
      </c>
      <c r="I21" s="150">
        <f t="shared" si="2"/>
        <v>0</v>
      </c>
      <c r="J21" s="158">
        <f t="shared" si="2"/>
        <v>0</v>
      </c>
      <c r="K21" s="150">
        <f>H21*I21*J21</f>
        <v>0</v>
      </c>
      <c r="L21" s="142" t="s">
        <v>278</v>
      </c>
    </row>
    <row r="22" spans="1:12" ht="42.75" customHeight="1" thickBot="1">
      <c r="A22" s="182" t="s">
        <v>320</v>
      </c>
      <c r="B22" s="155"/>
      <c r="C22" s="148"/>
      <c r="D22" s="185"/>
      <c r="E22" s="160"/>
      <c r="F22" s="150"/>
      <c r="G22" s="147" t="s">
        <v>321</v>
      </c>
      <c r="H22" s="157">
        <f t="shared" ref="H22:J22" si="3">B22</f>
        <v>0</v>
      </c>
      <c r="I22" s="150">
        <f t="shared" si="3"/>
        <v>0</v>
      </c>
      <c r="J22" s="169">
        <f t="shared" si="3"/>
        <v>0</v>
      </c>
      <c r="K22" s="150">
        <f>H22*I22*J22</f>
        <v>0</v>
      </c>
      <c r="L22" s="142" t="s">
        <v>279</v>
      </c>
    </row>
    <row r="23" spans="1:12" ht="72.75" customHeight="1" thickBot="1">
      <c r="A23" s="168" t="s">
        <v>285</v>
      </c>
      <c r="B23" s="141" t="s">
        <v>169</v>
      </c>
      <c r="C23" s="141" t="s">
        <v>284</v>
      </c>
      <c r="D23" s="141" t="s">
        <v>163</v>
      </c>
      <c r="E23" s="141" t="s">
        <v>267</v>
      </c>
      <c r="F23" s="141"/>
      <c r="G23" s="140" t="str">
        <f>A23</f>
        <v>事務職員の賃金改善の内容</v>
      </c>
      <c r="H23" s="141" t="s">
        <v>268</v>
      </c>
      <c r="I23" s="141" t="s">
        <v>269</v>
      </c>
      <c r="J23" s="141" t="s">
        <v>270</v>
      </c>
      <c r="K23" s="141" t="s">
        <v>271</v>
      </c>
      <c r="L23" s="142" t="s">
        <v>170</v>
      </c>
    </row>
    <row r="24" spans="1:12" ht="50.25" customHeight="1">
      <c r="A24" s="147" t="s">
        <v>318</v>
      </c>
      <c r="B24" s="155"/>
      <c r="C24" s="148"/>
      <c r="D24" s="156"/>
      <c r="E24" s="148"/>
      <c r="F24" s="150"/>
      <c r="G24" s="147" t="s">
        <v>272</v>
      </c>
      <c r="H24" s="157">
        <f t="shared" ref="H24:J26" si="4">B24</f>
        <v>0</v>
      </c>
      <c r="I24" s="150">
        <f t="shared" si="4"/>
        <v>0</v>
      </c>
      <c r="J24" s="158">
        <f t="shared" si="4"/>
        <v>0</v>
      </c>
      <c r="K24" s="150">
        <f>H24*I24*J24</f>
        <v>0</v>
      </c>
      <c r="L24" s="142" t="s">
        <v>273</v>
      </c>
    </row>
    <row r="25" spans="1:12" ht="57" customHeight="1">
      <c r="A25" s="182" t="s">
        <v>319</v>
      </c>
      <c r="B25" s="155"/>
      <c r="C25" s="148"/>
      <c r="D25" s="156"/>
      <c r="E25" s="148"/>
      <c r="F25" s="150"/>
      <c r="G25" s="147" t="s">
        <v>274</v>
      </c>
      <c r="H25" s="157">
        <f t="shared" si="4"/>
        <v>0</v>
      </c>
      <c r="I25" s="150">
        <f t="shared" si="4"/>
        <v>0</v>
      </c>
      <c r="J25" s="158">
        <f t="shared" si="4"/>
        <v>0</v>
      </c>
      <c r="K25" s="150">
        <f>H25*I25*J25</f>
        <v>0</v>
      </c>
      <c r="L25" s="142" t="s">
        <v>275</v>
      </c>
    </row>
    <row r="26" spans="1:12" ht="80.25" customHeight="1">
      <c r="A26" s="140" t="s">
        <v>276</v>
      </c>
      <c r="B26" s="155"/>
      <c r="C26" s="148"/>
      <c r="D26" s="156"/>
      <c r="E26" s="159"/>
      <c r="F26" s="150"/>
      <c r="G26" s="140" t="s">
        <v>286</v>
      </c>
      <c r="H26" s="157">
        <f t="shared" si="4"/>
        <v>0</v>
      </c>
      <c r="I26" s="150">
        <f t="shared" si="4"/>
        <v>0</v>
      </c>
      <c r="J26" s="158">
        <f t="shared" si="4"/>
        <v>0</v>
      </c>
      <c r="K26" s="150">
        <f>H26*I26*J26</f>
        <v>0</v>
      </c>
      <c r="L26" s="142" t="s">
        <v>278</v>
      </c>
    </row>
    <row r="27" spans="1:12" ht="43.5" customHeight="1" thickBot="1">
      <c r="A27" s="182" t="s">
        <v>320</v>
      </c>
      <c r="B27" s="155"/>
      <c r="C27" s="148"/>
      <c r="D27" s="185"/>
      <c r="E27" s="160"/>
      <c r="F27" s="150"/>
      <c r="G27" s="147" t="s">
        <v>321</v>
      </c>
      <c r="H27" s="157">
        <f t="shared" ref="H27:J27" si="5">B27</f>
        <v>0</v>
      </c>
      <c r="I27" s="150">
        <f t="shared" si="5"/>
        <v>0</v>
      </c>
      <c r="J27" s="169">
        <f t="shared" si="5"/>
        <v>0</v>
      </c>
      <c r="K27" s="150">
        <f>H27*I27*J27</f>
        <v>0</v>
      </c>
      <c r="L27" s="142" t="s">
        <v>279</v>
      </c>
    </row>
    <row r="28" spans="1:12" ht="72.75" customHeight="1" thickBot="1">
      <c r="A28" s="168" t="s">
        <v>299</v>
      </c>
      <c r="B28" s="141" t="s">
        <v>169</v>
      </c>
      <c r="C28" s="141" t="s">
        <v>284</v>
      </c>
      <c r="D28" s="141" t="s">
        <v>163</v>
      </c>
      <c r="E28" s="141" t="s">
        <v>267</v>
      </c>
      <c r="F28" s="141"/>
      <c r="G28" s="140" t="str">
        <f>A28</f>
        <v>看護補助者の賃金改善の内容</v>
      </c>
      <c r="H28" s="141" t="s">
        <v>268</v>
      </c>
      <c r="I28" s="141" t="s">
        <v>269</v>
      </c>
      <c r="J28" s="141" t="s">
        <v>270</v>
      </c>
      <c r="K28" s="141" t="s">
        <v>271</v>
      </c>
      <c r="L28" s="142" t="s">
        <v>170</v>
      </c>
    </row>
    <row r="29" spans="1:12" ht="50.25" customHeight="1">
      <c r="A29" s="147" t="s">
        <v>318</v>
      </c>
      <c r="B29" s="155"/>
      <c r="C29" s="148"/>
      <c r="D29" s="156"/>
      <c r="E29" s="148"/>
      <c r="F29" s="150"/>
      <c r="G29" s="147" t="s">
        <v>272</v>
      </c>
      <c r="H29" s="157">
        <f t="shared" ref="H29:J31" si="6">B29</f>
        <v>0</v>
      </c>
      <c r="I29" s="150">
        <f t="shared" si="6"/>
        <v>0</v>
      </c>
      <c r="J29" s="158">
        <f t="shared" si="6"/>
        <v>0</v>
      </c>
      <c r="K29" s="150">
        <f>H29*I29*J29</f>
        <v>0</v>
      </c>
      <c r="L29" s="142" t="s">
        <v>273</v>
      </c>
    </row>
    <row r="30" spans="1:12" ht="57" customHeight="1">
      <c r="A30" s="182" t="s">
        <v>319</v>
      </c>
      <c r="B30" s="155"/>
      <c r="C30" s="148"/>
      <c r="D30" s="156"/>
      <c r="E30" s="148"/>
      <c r="F30" s="150"/>
      <c r="G30" s="147" t="s">
        <v>274</v>
      </c>
      <c r="H30" s="157">
        <f t="shared" si="6"/>
        <v>0</v>
      </c>
      <c r="I30" s="150">
        <f t="shared" si="6"/>
        <v>0</v>
      </c>
      <c r="J30" s="158">
        <f t="shared" si="6"/>
        <v>0</v>
      </c>
      <c r="K30" s="150">
        <f>H30*I30*J30</f>
        <v>0</v>
      </c>
      <c r="L30" s="142" t="s">
        <v>275</v>
      </c>
    </row>
    <row r="31" spans="1:12" ht="80.25" customHeight="1">
      <c r="A31" s="140" t="s">
        <v>276</v>
      </c>
      <c r="B31" s="155"/>
      <c r="C31" s="148"/>
      <c r="D31" s="156"/>
      <c r="E31" s="159"/>
      <c r="F31" s="150"/>
      <c r="G31" s="140" t="s">
        <v>286</v>
      </c>
      <c r="H31" s="157">
        <f t="shared" si="6"/>
        <v>0</v>
      </c>
      <c r="I31" s="150">
        <f t="shared" si="6"/>
        <v>0</v>
      </c>
      <c r="J31" s="158">
        <f t="shared" si="6"/>
        <v>0</v>
      </c>
      <c r="K31" s="150">
        <f>H31*I31*J31</f>
        <v>0</v>
      </c>
      <c r="L31" s="142" t="s">
        <v>278</v>
      </c>
    </row>
    <row r="32" spans="1:12" ht="43.5" customHeight="1">
      <c r="A32" s="182" t="s">
        <v>320</v>
      </c>
      <c r="B32" s="155"/>
      <c r="C32" s="148"/>
      <c r="D32" s="185"/>
      <c r="E32" s="160"/>
      <c r="F32" s="150"/>
      <c r="G32" s="147" t="s">
        <v>321</v>
      </c>
      <c r="H32" s="157">
        <f t="shared" ref="H32:J32" si="7">B32</f>
        <v>0</v>
      </c>
      <c r="I32" s="150">
        <f t="shared" si="7"/>
        <v>0</v>
      </c>
      <c r="J32" s="169">
        <f t="shared" si="7"/>
        <v>0</v>
      </c>
      <c r="K32" s="150">
        <f>H32*I32*J32</f>
        <v>0</v>
      </c>
      <c r="L32" s="142" t="s">
        <v>279</v>
      </c>
    </row>
    <row r="33" spans="1:12" ht="72.75" customHeight="1">
      <c r="A33" s="171" t="s">
        <v>304</v>
      </c>
      <c r="B33" s="141" t="s">
        <v>169</v>
      </c>
      <c r="C33" s="141" t="s">
        <v>284</v>
      </c>
      <c r="D33" s="141" t="s">
        <v>163</v>
      </c>
      <c r="E33" s="141" t="s">
        <v>267</v>
      </c>
      <c r="F33" s="141"/>
      <c r="G33" s="140" t="str">
        <f>A33</f>
        <v>（常勤（換算しない）10人以上を雇用している場合は必ず記載）
リハビリ職種（理学療法士、作業療法士、言語聴覚士）の賃金改善の内容</v>
      </c>
      <c r="H33" s="141" t="s">
        <v>268</v>
      </c>
      <c r="I33" s="141" t="s">
        <v>269</v>
      </c>
      <c r="J33" s="141" t="s">
        <v>270</v>
      </c>
      <c r="K33" s="141" t="s">
        <v>271</v>
      </c>
      <c r="L33" s="142" t="s">
        <v>170</v>
      </c>
    </row>
    <row r="34" spans="1:12" ht="50.25" customHeight="1">
      <c r="A34" s="147" t="s">
        <v>318</v>
      </c>
      <c r="B34" s="155"/>
      <c r="C34" s="148"/>
      <c r="D34" s="156"/>
      <c r="E34" s="148"/>
      <c r="F34" s="150"/>
      <c r="G34" s="147" t="s">
        <v>272</v>
      </c>
      <c r="H34" s="157">
        <f t="shared" ref="H34:J36" si="8">B34</f>
        <v>0</v>
      </c>
      <c r="I34" s="150">
        <f t="shared" si="8"/>
        <v>0</v>
      </c>
      <c r="J34" s="158">
        <f t="shared" si="8"/>
        <v>0</v>
      </c>
      <c r="K34" s="150">
        <f>H34*I34*J34</f>
        <v>0</v>
      </c>
      <c r="L34" s="142" t="s">
        <v>273</v>
      </c>
    </row>
    <row r="35" spans="1:12" ht="57" customHeight="1">
      <c r="A35" s="182" t="s">
        <v>319</v>
      </c>
      <c r="B35" s="155"/>
      <c r="C35" s="148"/>
      <c r="D35" s="156"/>
      <c r="E35" s="148"/>
      <c r="F35" s="150"/>
      <c r="G35" s="147" t="s">
        <v>274</v>
      </c>
      <c r="H35" s="157">
        <f t="shared" si="8"/>
        <v>0</v>
      </c>
      <c r="I35" s="150">
        <f t="shared" si="8"/>
        <v>0</v>
      </c>
      <c r="J35" s="158">
        <f t="shared" si="8"/>
        <v>0</v>
      </c>
      <c r="K35" s="150">
        <f>H35*I35*J35</f>
        <v>0</v>
      </c>
      <c r="L35" s="142" t="s">
        <v>275</v>
      </c>
    </row>
    <row r="36" spans="1:12" ht="80.25" customHeight="1">
      <c r="A36" s="140" t="s">
        <v>276</v>
      </c>
      <c r="B36" s="155"/>
      <c r="C36" s="148"/>
      <c r="D36" s="156"/>
      <c r="E36" s="159"/>
      <c r="F36" s="150"/>
      <c r="G36" s="140" t="s">
        <v>286</v>
      </c>
      <c r="H36" s="157">
        <f t="shared" si="8"/>
        <v>0</v>
      </c>
      <c r="I36" s="150">
        <f t="shared" si="8"/>
        <v>0</v>
      </c>
      <c r="J36" s="158">
        <f t="shared" si="8"/>
        <v>0</v>
      </c>
      <c r="K36" s="150">
        <f>H36*I36*J36</f>
        <v>0</v>
      </c>
      <c r="L36" s="142" t="s">
        <v>278</v>
      </c>
    </row>
    <row r="37" spans="1:12" ht="43.5" customHeight="1">
      <c r="A37" s="182" t="s">
        <v>320</v>
      </c>
      <c r="B37" s="155"/>
      <c r="C37" s="148"/>
      <c r="D37" s="185"/>
      <c r="E37" s="160"/>
      <c r="F37" s="150"/>
      <c r="G37" s="147" t="s">
        <v>321</v>
      </c>
      <c r="H37" s="157">
        <f t="shared" ref="H37:J37" si="9">B37</f>
        <v>0</v>
      </c>
      <c r="I37" s="150">
        <f t="shared" si="9"/>
        <v>0</v>
      </c>
      <c r="J37" s="169">
        <f t="shared" si="9"/>
        <v>0</v>
      </c>
      <c r="K37" s="150">
        <f>H37*I37*J37</f>
        <v>0</v>
      </c>
      <c r="L37" s="142" t="s">
        <v>279</v>
      </c>
    </row>
    <row r="38" spans="1:12" ht="72.75" customHeight="1">
      <c r="A38" s="171" t="s">
        <v>303</v>
      </c>
      <c r="B38" s="141" t="s">
        <v>169</v>
      </c>
      <c r="C38" s="141" t="s">
        <v>284</v>
      </c>
      <c r="D38" s="141" t="s">
        <v>163</v>
      </c>
      <c r="E38" s="141" t="s">
        <v>267</v>
      </c>
      <c r="F38" s="141"/>
      <c r="G38" s="140" t="str">
        <f>A38</f>
        <v>（理学療法士単独の賃金表がある場合は必ず記載）
理学療法士の賃金改善の内容</v>
      </c>
      <c r="H38" s="141" t="s">
        <v>268</v>
      </c>
      <c r="I38" s="141" t="s">
        <v>269</v>
      </c>
      <c r="J38" s="141" t="s">
        <v>270</v>
      </c>
      <c r="K38" s="141" t="s">
        <v>271</v>
      </c>
      <c r="L38" s="142" t="s">
        <v>170</v>
      </c>
    </row>
    <row r="39" spans="1:12" ht="50.25" customHeight="1">
      <c r="A39" s="147" t="s">
        <v>318</v>
      </c>
      <c r="B39" s="155"/>
      <c r="C39" s="148"/>
      <c r="D39" s="156"/>
      <c r="E39" s="148"/>
      <c r="F39" s="150"/>
      <c r="G39" s="147" t="s">
        <v>272</v>
      </c>
      <c r="H39" s="157">
        <f t="shared" ref="H39:J41" si="10">B39</f>
        <v>0</v>
      </c>
      <c r="I39" s="150">
        <f t="shared" si="10"/>
        <v>0</v>
      </c>
      <c r="J39" s="158">
        <f t="shared" si="10"/>
        <v>0</v>
      </c>
      <c r="K39" s="150">
        <f>H39*I39*J39</f>
        <v>0</v>
      </c>
      <c r="L39" s="142" t="s">
        <v>273</v>
      </c>
    </row>
    <row r="40" spans="1:12" ht="57" customHeight="1">
      <c r="A40" s="182" t="s">
        <v>319</v>
      </c>
      <c r="B40" s="155"/>
      <c r="C40" s="148"/>
      <c r="D40" s="156"/>
      <c r="E40" s="148"/>
      <c r="F40" s="150"/>
      <c r="G40" s="147" t="s">
        <v>274</v>
      </c>
      <c r="H40" s="157">
        <f t="shared" si="10"/>
        <v>0</v>
      </c>
      <c r="I40" s="150">
        <f t="shared" si="10"/>
        <v>0</v>
      </c>
      <c r="J40" s="158">
        <f t="shared" si="10"/>
        <v>0</v>
      </c>
      <c r="K40" s="150">
        <f>H40*I40*J40</f>
        <v>0</v>
      </c>
      <c r="L40" s="142" t="s">
        <v>275</v>
      </c>
    </row>
    <row r="41" spans="1:12" ht="80.25" customHeight="1">
      <c r="A41" s="140" t="s">
        <v>276</v>
      </c>
      <c r="B41" s="155"/>
      <c r="C41" s="148"/>
      <c r="D41" s="156"/>
      <c r="E41" s="159"/>
      <c r="F41" s="150"/>
      <c r="G41" s="140" t="s">
        <v>286</v>
      </c>
      <c r="H41" s="157">
        <f t="shared" si="10"/>
        <v>0</v>
      </c>
      <c r="I41" s="150">
        <f t="shared" si="10"/>
        <v>0</v>
      </c>
      <c r="J41" s="158">
        <f t="shared" si="10"/>
        <v>0</v>
      </c>
      <c r="K41" s="150">
        <f>H41*I41*J41</f>
        <v>0</v>
      </c>
      <c r="L41" s="142" t="s">
        <v>278</v>
      </c>
    </row>
    <row r="42" spans="1:12" ht="43.5" customHeight="1">
      <c r="A42" s="182" t="s">
        <v>320</v>
      </c>
      <c r="B42" s="155"/>
      <c r="C42" s="148"/>
      <c r="D42" s="185"/>
      <c r="E42" s="160"/>
      <c r="F42" s="150"/>
      <c r="G42" s="147" t="s">
        <v>321</v>
      </c>
      <c r="H42" s="157">
        <f t="shared" ref="H42:J42" si="11">B42</f>
        <v>0</v>
      </c>
      <c r="I42" s="150">
        <f t="shared" si="11"/>
        <v>0</v>
      </c>
      <c r="J42" s="169">
        <f t="shared" si="11"/>
        <v>0</v>
      </c>
      <c r="K42" s="150">
        <f>H42*I42*J42</f>
        <v>0</v>
      </c>
      <c r="L42" s="142" t="s">
        <v>279</v>
      </c>
    </row>
    <row r="43" spans="1:12" ht="72.75" customHeight="1">
      <c r="A43" s="171" t="s">
        <v>302</v>
      </c>
      <c r="B43" s="141" t="s">
        <v>169</v>
      </c>
      <c r="C43" s="141" t="s">
        <v>284</v>
      </c>
      <c r="D43" s="141" t="s">
        <v>163</v>
      </c>
      <c r="E43" s="141" t="s">
        <v>267</v>
      </c>
      <c r="F43" s="141"/>
      <c r="G43" s="140" t="str">
        <f>A43</f>
        <v>（作業療法士単独の賃金表がある場合は必ず記載）
作業療法士の賃金改善の内容</v>
      </c>
      <c r="H43" s="141" t="s">
        <v>268</v>
      </c>
      <c r="I43" s="141" t="s">
        <v>269</v>
      </c>
      <c r="J43" s="141" t="s">
        <v>270</v>
      </c>
      <c r="K43" s="141" t="s">
        <v>271</v>
      </c>
      <c r="L43" s="142" t="s">
        <v>170</v>
      </c>
    </row>
    <row r="44" spans="1:12" ht="50.25" customHeight="1">
      <c r="A44" s="147" t="s">
        <v>318</v>
      </c>
      <c r="B44" s="155"/>
      <c r="C44" s="148"/>
      <c r="D44" s="156"/>
      <c r="E44" s="148"/>
      <c r="F44" s="150"/>
      <c r="G44" s="147" t="s">
        <v>272</v>
      </c>
      <c r="H44" s="157">
        <f t="shared" ref="H44:J46" si="12">B44</f>
        <v>0</v>
      </c>
      <c r="I44" s="150">
        <f t="shared" si="12"/>
        <v>0</v>
      </c>
      <c r="J44" s="158">
        <f t="shared" si="12"/>
        <v>0</v>
      </c>
      <c r="K44" s="150">
        <f>H44*I44*J44</f>
        <v>0</v>
      </c>
      <c r="L44" s="142" t="s">
        <v>273</v>
      </c>
    </row>
    <row r="45" spans="1:12" ht="57" customHeight="1">
      <c r="A45" s="182" t="s">
        <v>319</v>
      </c>
      <c r="B45" s="155"/>
      <c r="C45" s="148"/>
      <c r="D45" s="156"/>
      <c r="E45" s="148"/>
      <c r="F45" s="150"/>
      <c r="G45" s="147" t="s">
        <v>274</v>
      </c>
      <c r="H45" s="157">
        <f t="shared" si="12"/>
        <v>0</v>
      </c>
      <c r="I45" s="150">
        <f t="shared" si="12"/>
        <v>0</v>
      </c>
      <c r="J45" s="158">
        <f t="shared" si="12"/>
        <v>0</v>
      </c>
      <c r="K45" s="150">
        <f>H45*I45*J45</f>
        <v>0</v>
      </c>
      <c r="L45" s="142" t="s">
        <v>275</v>
      </c>
    </row>
    <row r="46" spans="1:12" ht="80.25" customHeight="1">
      <c r="A46" s="140" t="s">
        <v>276</v>
      </c>
      <c r="B46" s="155"/>
      <c r="C46" s="148"/>
      <c r="D46" s="156"/>
      <c r="E46" s="159"/>
      <c r="F46" s="150"/>
      <c r="G46" s="140" t="s">
        <v>286</v>
      </c>
      <c r="H46" s="157">
        <f t="shared" si="12"/>
        <v>0</v>
      </c>
      <c r="I46" s="150">
        <f t="shared" si="12"/>
        <v>0</v>
      </c>
      <c r="J46" s="158">
        <f t="shared" si="12"/>
        <v>0</v>
      </c>
      <c r="K46" s="150">
        <f>H46*I46*J46</f>
        <v>0</v>
      </c>
      <c r="L46" s="142" t="s">
        <v>278</v>
      </c>
    </row>
    <row r="47" spans="1:12" ht="43.5" customHeight="1">
      <c r="A47" s="182" t="s">
        <v>320</v>
      </c>
      <c r="B47" s="155"/>
      <c r="C47" s="148"/>
      <c r="D47" s="185"/>
      <c r="E47" s="160"/>
      <c r="F47" s="150"/>
      <c r="G47" s="147" t="s">
        <v>321</v>
      </c>
      <c r="H47" s="157">
        <f t="shared" ref="H47:J47" si="13">B47</f>
        <v>0</v>
      </c>
      <c r="I47" s="150">
        <f t="shared" si="13"/>
        <v>0</v>
      </c>
      <c r="J47" s="169">
        <f t="shared" si="13"/>
        <v>0</v>
      </c>
      <c r="K47" s="150">
        <f>H47*I47*J47</f>
        <v>0</v>
      </c>
      <c r="L47" s="142" t="s">
        <v>279</v>
      </c>
    </row>
    <row r="48" spans="1:12" ht="72.75" customHeight="1">
      <c r="A48" s="171" t="s">
        <v>301</v>
      </c>
      <c r="B48" s="141" t="s">
        <v>169</v>
      </c>
      <c r="C48" s="141" t="s">
        <v>284</v>
      </c>
      <c r="D48" s="141" t="s">
        <v>163</v>
      </c>
      <c r="E48" s="141" t="s">
        <v>267</v>
      </c>
      <c r="F48" s="141"/>
      <c r="G48" s="140" t="str">
        <f>A48</f>
        <v>（言語聴覚士単独の賃金表がある場合は必ず記載）
言語聴覚士の賃金改善の内容</v>
      </c>
      <c r="H48" s="141" t="s">
        <v>268</v>
      </c>
      <c r="I48" s="141" t="s">
        <v>269</v>
      </c>
      <c r="J48" s="141" t="s">
        <v>270</v>
      </c>
      <c r="K48" s="141" t="s">
        <v>271</v>
      </c>
      <c r="L48" s="142" t="s">
        <v>170</v>
      </c>
    </row>
    <row r="49" spans="1:12" ht="50.25" customHeight="1">
      <c r="A49" s="147" t="s">
        <v>318</v>
      </c>
      <c r="B49" s="155"/>
      <c r="C49" s="148"/>
      <c r="D49" s="156"/>
      <c r="E49" s="148"/>
      <c r="F49" s="150"/>
      <c r="G49" s="147" t="s">
        <v>272</v>
      </c>
      <c r="H49" s="157">
        <f t="shared" ref="H49:J51" si="14">B49</f>
        <v>0</v>
      </c>
      <c r="I49" s="150">
        <f t="shared" si="14"/>
        <v>0</v>
      </c>
      <c r="J49" s="158">
        <f t="shared" si="14"/>
        <v>0</v>
      </c>
      <c r="K49" s="150">
        <f>H49*I49*J49</f>
        <v>0</v>
      </c>
      <c r="L49" s="142" t="s">
        <v>273</v>
      </c>
    </row>
    <row r="50" spans="1:12" ht="57" customHeight="1">
      <c r="A50" s="182" t="s">
        <v>319</v>
      </c>
      <c r="B50" s="155"/>
      <c r="C50" s="148"/>
      <c r="D50" s="156"/>
      <c r="E50" s="148"/>
      <c r="F50" s="150"/>
      <c r="G50" s="147" t="s">
        <v>274</v>
      </c>
      <c r="H50" s="157">
        <f t="shared" si="14"/>
        <v>0</v>
      </c>
      <c r="I50" s="150">
        <f t="shared" si="14"/>
        <v>0</v>
      </c>
      <c r="J50" s="158">
        <f t="shared" si="14"/>
        <v>0</v>
      </c>
      <c r="K50" s="150">
        <f>H50*I50*J50</f>
        <v>0</v>
      </c>
      <c r="L50" s="142" t="s">
        <v>275</v>
      </c>
    </row>
    <row r="51" spans="1:12" ht="80.25" customHeight="1">
      <c r="A51" s="140" t="s">
        <v>276</v>
      </c>
      <c r="B51" s="155"/>
      <c r="C51" s="148"/>
      <c r="D51" s="156"/>
      <c r="E51" s="159"/>
      <c r="F51" s="150"/>
      <c r="G51" s="140" t="s">
        <v>286</v>
      </c>
      <c r="H51" s="157">
        <f t="shared" si="14"/>
        <v>0</v>
      </c>
      <c r="I51" s="150">
        <f t="shared" si="14"/>
        <v>0</v>
      </c>
      <c r="J51" s="158">
        <f t="shared" si="14"/>
        <v>0</v>
      </c>
      <c r="K51" s="150">
        <f>H51*I51*J51</f>
        <v>0</v>
      </c>
      <c r="L51" s="142" t="s">
        <v>278</v>
      </c>
    </row>
    <row r="52" spans="1:12" ht="43.5" customHeight="1">
      <c r="A52" s="182" t="s">
        <v>320</v>
      </c>
      <c r="B52" s="155"/>
      <c r="C52" s="148"/>
      <c r="D52" s="185"/>
      <c r="E52" s="160"/>
      <c r="F52" s="150"/>
      <c r="G52" s="147" t="s">
        <v>321</v>
      </c>
      <c r="H52" s="157">
        <f t="shared" ref="H52:J52" si="15">B52</f>
        <v>0</v>
      </c>
      <c r="I52" s="150">
        <f t="shared" si="15"/>
        <v>0</v>
      </c>
      <c r="J52" s="169">
        <f t="shared" si="15"/>
        <v>0</v>
      </c>
      <c r="K52" s="150">
        <f>H52*I52*J52</f>
        <v>0</v>
      </c>
      <c r="L52" s="142" t="s">
        <v>279</v>
      </c>
    </row>
    <row r="53" spans="1:12" ht="72.75" customHeight="1">
      <c r="A53" s="184" t="s">
        <v>300</v>
      </c>
      <c r="B53" s="141" t="s">
        <v>169</v>
      </c>
      <c r="C53" s="141" t="s">
        <v>284</v>
      </c>
      <c r="D53" s="141" t="s">
        <v>163</v>
      </c>
      <c r="E53" s="141" t="s">
        <v>267</v>
      </c>
      <c r="F53" s="141"/>
      <c r="G53" s="140" t="str">
        <f>A53</f>
        <v>（上記職種以外の職員）
その他職員の賃金改善の内容</v>
      </c>
      <c r="H53" s="141" t="s">
        <v>268</v>
      </c>
      <c r="I53" s="141" t="s">
        <v>269</v>
      </c>
      <c r="J53" s="141" t="s">
        <v>270</v>
      </c>
      <c r="K53" s="141" t="s">
        <v>271</v>
      </c>
      <c r="L53" s="142" t="s">
        <v>170</v>
      </c>
    </row>
    <row r="54" spans="1:12" ht="50.25" customHeight="1">
      <c r="A54" s="147" t="s">
        <v>318</v>
      </c>
      <c r="B54" s="155"/>
      <c r="C54" s="148"/>
      <c r="D54" s="156"/>
      <c r="E54" s="148"/>
      <c r="F54" s="150"/>
      <c r="G54" s="147" t="s">
        <v>272</v>
      </c>
      <c r="H54" s="157">
        <f t="shared" ref="H54:J56" si="16">B54</f>
        <v>0</v>
      </c>
      <c r="I54" s="150">
        <f t="shared" si="16"/>
        <v>0</v>
      </c>
      <c r="J54" s="158">
        <f t="shared" si="16"/>
        <v>0</v>
      </c>
      <c r="K54" s="150">
        <f>H54*I54*J54</f>
        <v>0</v>
      </c>
      <c r="L54" s="142" t="s">
        <v>273</v>
      </c>
    </row>
    <row r="55" spans="1:12" ht="57" customHeight="1">
      <c r="A55" s="182" t="s">
        <v>319</v>
      </c>
      <c r="B55" s="155"/>
      <c r="C55" s="148"/>
      <c r="D55" s="156"/>
      <c r="E55" s="148"/>
      <c r="F55" s="150"/>
      <c r="G55" s="147" t="s">
        <v>274</v>
      </c>
      <c r="H55" s="157">
        <f t="shared" si="16"/>
        <v>0</v>
      </c>
      <c r="I55" s="150">
        <f t="shared" si="16"/>
        <v>0</v>
      </c>
      <c r="J55" s="158">
        <f t="shared" si="16"/>
        <v>0</v>
      </c>
      <c r="K55" s="150">
        <f>H55*I55*J55</f>
        <v>0</v>
      </c>
      <c r="L55" s="142" t="s">
        <v>275</v>
      </c>
    </row>
    <row r="56" spans="1:12" ht="80.25" customHeight="1">
      <c r="A56" s="140" t="s">
        <v>276</v>
      </c>
      <c r="B56" s="155"/>
      <c r="C56" s="148"/>
      <c r="D56" s="156"/>
      <c r="E56" s="159"/>
      <c r="F56" s="150"/>
      <c r="G56" s="140" t="s">
        <v>286</v>
      </c>
      <c r="H56" s="157">
        <f t="shared" si="16"/>
        <v>0</v>
      </c>
      <c r="I56" s="150">
        <f t="shared" si="16"/>
        <v>0</v>
      </c>
      <c r="J56" s="158">
        <f t="shared" si="16"/>
        <v>0</v>
      </c>
      <c r="K56" s="150">
        <f>H56*I56*J56</f>
        <v>0</v>
      </c>
      <c r="L56" s="142" t="s">
        <v>278</v>
      </c>
    </row>
    <row r="57" spans="1:12" ht="43.5" customHeight="1">
      <c r="A57" s="182" t="s">
        <v>320</v>
      </c>
      <c r="B57" s="155"/>
      <c r="C57" s="148"/>
      <c r="D57" s="185"/>
      <c r="E57" s="160"/>
      <c r="F57" s="150"/>
      <c r="G57" s="147" t="s">
        <v>321</v>
      </c>
      <c r="H57" s="157">
        <f t="shared" ref="H57:J57" si="17">B57</f>
        <v>0</v>
      </c>
      <c r="I57" s="150">
        <f t="shared" si="17"/>
        <v>0</v>
      </c>
      <c r="J57" s="169">
        <f t="shared" si="17"/>
        <v>0</v>
      </c>
      <c r="K57" s="150">
        <f>H57*I57*J57</f>
        <v>0</v>
      </c>
      <c r="L57" s="142" t="s">
        <v>279</v>
      </c>
    </row>
  </sheetData>
  <mergeCells count="7">
    <mergeCell ref="A17:K17"/>
    <mergeCell ref="A2:K2"/>
    <mergeCell ref="A10:F10"/>
    <mergeCell ref="G10:K10"/>
    <mergeCell ref="A16:F16"/>
    <mergeCell ref="G16:J16"/>
    <mergeCell ref="A7:D7"/>
  </mergeCells>
  <phoneticPr fontId="39"/>
  <conditionalFormatting sqref="A13">
    <cfRule type="expression" dxfId="76" priority="53">
      <formula>#REF!="×"</formula>
    </cfRule>
  </conditionalFormatting>
  <conditionalFormatting sqref="A15">
    <cfRule type="expression" dxfId="75" priority="52">
      <formula>#REF!="×"</formula>
    </cfRule>
  </conditionalFormatting>
  <conditionalFormatting sqref="A20">
    <cfRule type="expression" dxfId="74" priority="49">
      <formula>#REF!="×"</formula>
    </cfRule>
  </conditionalFormatting>
  <conditionalFormatting sqref="A22">
    <cfRule type="expression" dxfId="73" priority="48">
      <formula>#REF!="×"</formula>
    </cfRule>
  </conditionalFormatting>
  <conditionalFormatting sqref="A25">
    <cfRule type="expression" dxfId="72" priority="45">
      <formula>#REF!="×"</formula>
    </cfRule>
  </conditionalFormatting>
  <conditionalFormatting sqref="A27">
    <cfRule type="expression" dxfId="71" priority="44">
      <formula>#REF!="×"</formula>
    </cfRule>
  </conditionalFormatting>
  <conditionalFormatting sqref="A30">
    <cfRule type="expression" dxfId="70" priority="41">
      <formula>#REF!="×"</formula>
    </cfRule>
  </conditionalFormatting>
  <conditionalFormatting sqref="A32">
    <cfRule type="expression" dxfId="69" priority="40">
      <formula>#REF!="×"</formula>
    </cfRule>
  </conditionalFormatting>
  <conditionalFormatting sqref="A35">
    <cfRule type="expression" dxfId="68" priority="37">
      <formula>#REF!="×"</formula>
    </cfRule>
  </conditionalFormatting>
  <conditionalFormatting sqref="A37">
    <cfRule type="expression" dxfId="67" priority="36">
      <formula>#REF!="×"</formula>
    </cfRule>
  </conditionalFormatting>
  <conditionalFormatting sqref="A40">
    <cfRule type="expression" dxfId="66" priority="33">
      <formula>#REF!="×"</formula>
    </cfRule>
  </conditionalFormatting>
  <conditionalFormatting sqref="A42">
    <cfRule type="expression" dxfId="65" priority="32">
      <formula>#REF!="×"</formula>
    </cfRule>
  </conditionalFormatting>
  <conditionalFormatting sqref="A45">
    <cfRule type="expression" dxfId="64" priority="29">
      <formula>#REF!="×"</formula>
    </cfRule>
  </conditionalFormatting>
  <conditionalFormatting sqref="A47">
    <cfRule type="expression" dxfId="63" priority="28">
      <formula>#REF!="×"</formula>
    </cfRule>
  </conditionalFormatting>
  <conditionalFormatting sqref="A50">
    <cfRule type="expression" dxfId="62" priority="25">
      <formula>#REF!="×"</formula>
    </cfRule>
  </conditionalFormatting>
  <conditionalFormatting sqref="A52">
    <cfRule type="expression" dxfId="61" priority="24">
      <formula>#REF!="×"</formula>
    </cfRule>
  </conditionalFormatting>
  <conditionalFormatting sqref="A55">
    <cfRule type="expression" dxfId="60" priority="21">
      <formula>#REF!="×"</formula>
    </cfRule>
  </conditionalFormatting>
  <conditionalFormatting sqref="A57">
    <cfRule type="expression" dxfId="59" priority="20">
      <formula>#REF!="×"</formula>
    </cfRule>
  </conditionalFormatting>
  <conditionalFormatting sqref="A12:D12 B13:D13">
    <cfRule type="expression" dxfId="58" priority="55">
      <formula>$F$2="×"</formula>
    </cfRule>
  </conditionalFormatting>
  <conditionalFormatting sqref="A14:D14">
    <cfRule type="expression" dxfId="57" priority="54">
      <formula>$F$2="×"</formula>
    </cfRule>
  </conditionalFormatting>
  <conditionalFormatting sqref="A19:D19 B20:D20">
    <cfRule type="expression" dxfId="56" priority="51">
      <formula>$F$2="×"</formula>
    </cfRule>
  </conditionalFormatting>
  <conditionalFormatting sqref="A21:D21">
    <cfRule type="expression" dxfId="55" priority="50">
      <formula>$F$2="×"</formula>
    </cfRule>
  </conditionalFormatting>
  <conditionalFormatting sqref="A24:D24 B25:D25">
    <cfRule type="expression" dxfId="54" priority="47">
      <formula>$F$2="×"</formula>
    </cfRule>
  </conditionalFormatting>
  <conditionalFormatting sqref="A26:D26">
    <cfRule type="expression" dxfId="53" priority="46">
      <formula>$F$2="×"</formula>
    </cfRule>
  </conditionalFormatting>
  <conditionalFormatting sqref="A29:D29 B30:D30">
    <cfRule type="expression" dxfId="52" priority="43">
      <formula>$F$2="×"</formula>
    </cfRule>
  </conditionalFormatting>
  <conditionalFormatting sqref="A31:D31">
    <cfRule type="expression" dxfId="51" priority="42">
      <formula>$F$2="×"</formula>
    </cfRule>
  </conditionalFormatting>
  <conditionalFormatting sqref="A34:D34 B35:D35">
    <cfRule type="expression" dxfId="50" priority="39">
      <formula>$F$2="×"</formula>
    </cfRule>
  </conditionalFormatting>
  <conditionalFormatting sqref="A36:D36">
    <cfRule type="expression" dxfId="49" priority="38">
      <formula>$F$2="×"</formula>
    </cfRule>
  </conditionalFormatting>
  <conditionalFormatting sqref="A39:D39 B40:D40">
    <cfRule type="expression" dxfId="48" priority="35">
      <formula>$F$2="×"</formula>
    </cfRule>
  </conditionalFormatting>
  <conditionalFormatting sqref="A41:D41">
    <cfRule type="expression" dxfId="47" priority="34">
      <formula>$F$2="×"</formula>
    </cfRule>
  </conditionalFormatting>
  <conditionalFormatting sqref="A44:D44 B45:D45">
    <cfRule type="expression" dxfId="46" priority="31">
      <formula>$F$2="×"</formula>
    </cfRule>
  </conditionalFormatting>
  <conditionalFormatting sqref="A46:D46">
    <cfRule type="expression" dxfId="45" priority="30">
      <formula>$F$2="×"</formula>
    </cfRule>
  </conditionalFormatting>
  <conditionalFormatting sqref="A49:D49 B50:D50">
    <cfRule type="expression" dxfId="44" priority="27">
      <formula>$F$2="×"</formula>
    </cfRule>
  </conditionalFormatting>
  <conditionalFormatting sqref="A51:D51">
    <cfRule type="expression" dxfId="43" priority="26">
      <formula>$F$2="×"</formula>
    </cfRule>
  </conditionalFormatting>
  <conditionalFormatting sqref="A54:D54 B55:D55">
    <cfRule type="expression" dxfId="42" priority="23">
      <formula>$F$2="×"</formula>
    </cfRule>
  </conditionalFormatting>
  <conditionalFormatting sqref="A56:D56">
    <cfRule type="expression" dxfId="41" priority="22">
      <formula>$F$2="×"</formula>
    </cfRule>
  </conditionalFormatting>
  <conditionalFormatting sqref="B15:F15">
    <cfRule type="expression" dxfId="40" priority="9">
      <formula>$F$2="×"</formula>
    </cfRule>
  </conditionalFormatting>
  <conditionalFormatting sqref="B22:K22">
    <cfRule type="expression" dxfId="39" priority="8">
      <formula>$F$2="×"</formula>
    </cfRule>
  </conditionalFormatting>
  <conditionalFormatting sqref="B27:K27">
    <cfRule type="expression" dxfId="38" priority="7">
      <formula>$F$2="×"</formula>
    </cfRule>
  </conditionalFormatting>
  <conditionalFormatting sqref="B32:K32">
    <cfRule type="expression" dxfId="37" priority="6">
      <formula>$F$2="×"</formula>
    </cfRule>
  </conditionalFormatting>
  <conditionalFormatting sqref="B37:K37">
    <cfRule type="expression" dxfId="36" priority="5">
      <formula>$F$2="×"</formula>
    </cfRule>
  </conditionalFormatting>
  <conditionalFormatting sqref="B42:K42">
    <cfRule type="expression" dxfId="35" priority="4">
      <formula>$F$2="×"</formula>
    </cfRule>
  </conditionalFormatting>
  <conditionalFormatting sqref="B47:K47">
    <cfRule type="expression" dxfId="34" priority="3">
      <formula>$F$2="×"</formula>
    </cfRule>
  </conditionalFormatting>
  <conditionalFormatting sqref="B52:K52">
    <cfRule type="expression" dxfId="33" priority="2">
      <formula>$F$2="×"</formula>
    </cfRule>
  </conditionalFormatting>
  <conditionalFormatting sqref="B57:K57">
    <cfRule type="expression" dxfId="32" priority="1">
      <formula>$F$2="×"</formula>
    </cfRule>
  </conditionalFormatting>
  <conditionalFormatting sqref="E12:K13">
    <cfRule type="expression" dxfId="31" priority="97">
      <formula>$F$2="×"</formula>
    </cfRule>
  </conditionalFormatting>
  <conditionalFormatting sqref="E19:K20">
    <cfRule type="expression" dxfId="30" priority="96">
      <formula>$F$2="×"</formula>
    </cfRule>
  </conditionalFormatting>
  <conditionalFormatting sqref="E24:K25">
    <cfRule type="expression" dxfId="29" priority="94">
      <formula>$F$2="×"</formula>
    </cfRule>
  </conditionalFormatting>
  <conditionalFormatting sqref="E29:K30">
    <cfRule type="expression" dxfId="28" priority="88">
      <formula>$F$2="×"</formula>
    </cfRule>
  </conditionalFormatting>
  <conditionalFormatting sqref="E34:K35">
    <cfRule type="expression" dxfId="27" priority="87">
      <formula>$F$2="×"</formula>
    </cfRule>
  </conditionalFormatting>
  <conditionalFormatting sqref="E39:K40">
    <cfRule type="expression" dxfId="26" priority="86">
      <formula>$F$2="×"</formula>
    </cfRule>
  </conditionalFormatting>
  <conditionalFormatting sqref="E44:K45">
    <cfRule type="expression" dxfId="25" priority="85">
      <formula>$F$2="×"</formula>
    </cfRule>
  </conditionalFormatting>
  <conditionalFormatting sqref="E49:K50">
    <cfRule type="expression" dxfId="24" priority="84">
      <formula>$F$2="×"</formula>
    </cfRule>
  </conditionalFormatting>
  <conditionalFormatting sqref="E54:K55">
    <cfRule type="expression" dxfId="23" priority="83">
      <formula>$F$2="×"</formula>
    </cfRule>
  </conditionalFormatting>
  <conditionalFormatting sqref="F14:K14 K15:K16 A16:A17 F26:K26 F31:K31 F36:K36 F41:K41 F46:K46 F51:K51 F56:K56">
    <cfRule type="expression" dxfId="22" priority="89">
      <formula>$F$2="×"</formula>
    </cfRule>
  </conditionalFormatting>
  <conditionalFormatting sqref="F21:K21">
    <cfRule type="expression" dxfId="21" priority="56">
      <formula>$F$2="×"</formula>
    </cfRule>
  </conditionalFormatting>
  <conditionalFormatting sqref="G15:G16">
    <cfRule type="expression" dxfId="20" priority="19">
      <formula>$F$2="×"</formula>
    </cfRule>
  </conditionalFormatting>
  <conditionalFormatting sqref="H15:J15">
    <cfRule type="expression" dxfId="19" priority="74">
      <formula>$F$2="×"</formula>
    </cfRule>
  </conditionalFormatting>
  <printOptions horizontalCentered="1"/>
  <pageMargins left="0.70866141732283472" right="0.70866141732283472" top="0.74803149606299213" bottom="0.55118110236220474" header="0.31496062992125984" footer="0.31496062992125984"/>
  <pageSetup paperSize="9" scale="52" fitToHeight="0" orientation="landscape" r:id="rId1"/>
  <rowBreaks count="4" manualBreakCount="4">
    <brk id="16" max="10" man="1"/>
    <brk id="27" max="10" man="1"/>
    <brk id="37" max="10" man="1"/>
    <brk id="47" max="10"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sheetPr>
    <tabColor theme="0" tint="-0.249977111117893"/>
  </sheetPr>
  <dimension ref="A1:AF5"/>
  <sheetViews>
    <sheetView workbookViewId="0">
      <pane xSplit="3" ySplit="2" topLeftCell="D3" activePane="bottomRight" state="frozen"/>
      <selection activeCell="A55" sqref="A55:AE57"/>
      <selection pane="topRight" activeCell="A55" sqref="A55:AE57"/>
      <selection pane="bottomLeft" activeCell="A55" sqref="A55:AE57"/>
      <selection pane="bottomRight" activeCell="N17" sqref="N17"/>
    </sheetView>
  </sheetViews>
  <sheetFormatPr defaultColWidth="9" defaultRowHeight="13.5"/>
  <cols>
    <col min="1" max="1" width="14.375" style="39" bestFit="1" customWidth="1"/>
    <col min="2" max="6" width="14.375" style="39" customWidth="1"/>
    <col min="7" max="7" width="16.375" style="39" bestFit="1" customWidth="1"/>
    <col min="8" max="8" width="9.375" style="39" bestFit="1" customWidth="1"/>
    <col min="9" max="9" width="8.375" style="39" bestFit="1" customWidth="1"/>
    <col min="10" max="10" width="8.375" style="39" customWidth="1"/>
    <col min="11" max="14" width="12.375" style="39" customWidth="1"/>
    <col min="15" max="15" width="11.375" style="39" bestFit="1" customWidth="1"/>
    <col min="16" max="16" width="15.375" style="39" bestFit="1" customWidth="1"/>
    <col min="17" max="17" width="15.875" style="39" bestFit="1" customWidth="1"/>
    <col min="18" max="30" width="9" style="39"/>
    <col min="31" max="31" width="10.625" style="39" customWidth="1"/>
    <col min="32" max="16384" width="9" style="39"/>
  </cols>
  <sheetData>
    <row r="1" spans="1:32">
      <c r="A1" s="31" t="s">
        <v>116</v>
      </c>
      <c r="B1" s="32" t="s">
        <v>28</v>
      </c>
      <c r="C1" s="33"/>
      <c r="D1" s="34" t="s">
        <v>29</v>
      </c>
      <c r="E1" s="35"/>
      <c r="F1" s="35"/>
      <c r="G1" s="35"/>
      <c r="H1" s="35" t="s">
        <v>30</v>
      </c>
      <c r="I1" s="35"/>
      <c r="J1" s="35"/>
      <c r="K1" s="35" t="s">
        <v>9</v>
      </c>
      <c r="L1" s="35"/>
      <c r="M1" s="35"/>
      <c r="N1" s="35"/>
      <c r="O1" s="35" t="s">
        <v>31</v>
      </c>
      <c r="P1" s="35"/>
      <c r="Q1" s="35"/>
      <c r="R1" s="36" t="s">
        <v>32</v>
      </c>
      <c r="S1" s="36"/>
      <c r="T1" s="36"/>
      <c r="U1" s="37" t="s">
        <v>33</v>
      </c>
      <c r="V1" s="37"/>
      <c r="W1" s="37"/>
      <c r="X1" s="37"/>
      <c r="Y1" s="37"/>
      <c r="Z1" s="37"/>
      <c r="AA1" s="37"/>
      <c r="AB1" s="37"/>
      <c r="AC1" s="38"/>
      <c r="AD1" s="84" t="s">
        <v>159</v>
      </c>
      <c r="AE1" s="32" t="s">
        <v>162</v>
      </c>
      <c r="AF1" s="33"/>
    </row>
    <row r="2" spans="1:32">
      <c r="A2" s="40"/>
      <c r="B2" s="41"/>
      <c r="C2" s="42" t="s">
        <v>34</v>
      </c>
      <c r="D2" s="43"/>
      <c r="E2" s="44" t="s">
        <v>14</v>
      </c>
      <c r="F2" s="44" t="s">
        <v>35</v>
      </c>
      <c r="G2" s="44" t="s">
        <v>34</v>
      </c>
      <c r="H2" s="44" t="s">
        <v>36</v>
      </c>
      <c r="I2" s="44" t="s">
        <v>37</v>
      </c>
      <c r="J2" s="44" t="s">
        <v>38</v>
      </c>
      <c r="K2" s="44" t="s">
        <v>10</v>
      </c>
      <c r="L2" s="44" t="s">
        <v>12</v>
      </c>
      <c r="M2" s="44" t="s">
        <v>39</v>
      </c>
      <c r="N2" s="44" t="s">
        <v>15</v>
      </c>
      <c r="O2" s="44" t="s">
        <v>36</v>
      </c>
      <c r="P2" s="44" t="s">
        <v>40</v>
      </c>
      <c r="Q2" s="44" t="s">
        <v>41</v>
      </c>
      <c r="R2" s="60" t="s">
        <v>113</v>
      </c>
      <c r="S2" s="60" t="s">
        <v>114</v>
      </c>
      <c r="T2" s="45" t="s">
        <v>42</v>
      </c>
      <c r="U2" s="46" t="s">
        <v>43</v>
      </c>
      <c r="V2" s="46" t="s">
        <v>21</v>
      </c>
      <c r="W2" s="46" t="s">
        <v>24</v>
      </c>
      <c r="X2" s="46" t="s">
        <v>44</v>
      </c>
      <c r="Y2" s="46" t="s">
        <v>45</v>
      </c>
      <c r="Z2" s="46" t="s">
        <v>24</v>
      </c>
      <c r="AA2" s="46" t="s">
        <v>46</v>
      </c>
      <c r="AB2" s="46" t="s">
        <v>47</v>
      </c>
      <c r="AC2" s="47"/>
      <c r="AE2" s="41"/>
      <c r="AF2" s="42" t="s">
        <v>34</v>
      </c>
    </row>
    <row r="3" spans="1:32">
      <c r="A3" s="48">
        <f>'1号申請書兼請求書'!Z25</f>
        <v>0</v>
      </c>
      <c r="B3" s="49">
        <f>'1号申請書兼請求書'!N21</f>
        <v>0</v>
      </c>
      <c r="C3" s="50">
        <f>'1号申請書兼請求書'!N19</f>
        <v>0</v>
      </c>
      <c r="D3" s="51" t="str">
        <f>'1号申請書兼請求書'!N29</f>
        <v>法人名：</v>
      </c>
      <c r="E3" s="49" t="str">
        <f>'1号申請書兼請求書'!N32</f>
        <v>代表者職</v>
      </c>
      <c r="F3" s="49" t="str">
        <f>'1号申請書兼請求書'!Z32</f>
        <v>氏名：</v>
      </c>
      <c r="G3" s="49">
        <f>'1号申請書兼請求書'!N27</f>
        <v>0</v>
      </c>
      <c r="H3" s="49" t="str">
        <f>'1号申請書兼請求書'!BB19&amp;"-"&amp;'1号申請書兼請求書'!BI19</f>
        <v>-</v>
      </c>
      <c r="I3" s="49" t="e">
        <f>VALUE('1号申請書兼請求書'!BB19&amp;'1号申請書兼請求書'!BI19)</f>
        <v>#VALUE!</v>
      </c>
      <c r="J3" s="49">
        <f>'1号申請書兼請求書'!AZ21</f>
        <v>0</v>
      </c>
      <c r="K3" s="49">
        <f>'1号申請書兼請求書'!BF27</f>
        <v>0</v>
      </c>
      <c r="L3" s="49">
        <f>'1号申請書兼請求書'!BF29</f>
        <v>0</v>
      </c>
      <c r="M3" s="49">
        <f>'1号申請書兼請求書'!BF31</f>
        <v>0</v>
      </c>
      <c r="N3" s="49">
        <f>'1号申請書兼請求書'!BF33</f>
        <v>0</v>
      </c>
      <c r="O3" s="52" t="str">
        <f>'1号申請書兼請求書'!AZ16&amp;"/"&amp;'1号申請書兼請求書'!BJ16&amp;"/"&amp;'1号申請書兼請求書'!BR16</f>
        <v>//</v>
      </c>
      <c r="P3" s="53" t="e">
        <f>VALUE(O3)</f>
        <v>#VALUE!</v>
      </c>
      <c r="Q3" s="54" t="e">
        <f>VALUE(O3)</f>
        <v>#VALUE!</v>
      </c>
      <c r="R3" s="55">
        <f>'1号申請書兼請求書'!N40</f>
        <v>0</v>
      </c>
      <c r="S3" s="55">
        <f>'1号申請書兼請求書'!N41</f>
        <v>0</v>
      </c>
      <c r="T3" s="55">
        <f>'1号申請書兼請求書'!N42</f>
        <v>0</v>
      </c>
      <c r="U3" s="49">
        <f>'1号申請書兼請求書'!N47</f>
        <v>0</v>
      </c>
      <c r="V3" s="49">
        <f>'1号申請書兼請求書'!BB47</f>
        <v>0</v>
      </c>
      <c r="W3" s="49">
        <f>'1号申請書兼請求書'!AI50</f>
        <v>0</v>
      </c>
      <c r="X3" s="49" t="str">
        <f>'1号申請書兼請求書'!AI47&amp;'1号申請書兼請求書'!AK47&amp;'1号申請書兼請求書'!AM47&amp;'1号申請書兼請求書'!AO47</f>
        <v/>
      </c>
      <c r="Y3" s="49" t="str">
        <f>'1号申請書兼請求書'!BT47&amp;'1号申請書兼請求書'!BV47&amp;'1号申請書兼請求書'!BX47</f>
        <v/>
      </c>
      <c r="Z3" s="49" t="str">
        <f>IF(W3="普通",1,IF(W3="当座",2,"未入力"))</f>
        <v>未入力</v>
      </c>
      <c r="AA3" s="49" t="str">
        <f>'1号申請書兼請求書'!N50&amp;'1号申請書兼請求書'!P50&amp;'1号申請書兼請求書'!R50&amp;'1号申請書兼請求書'!T50&amp;'1号申請書兼請求書'!V50&amp;'1号申請書兼請求書'!X50&amp;'1号申請書兼請求書'!Z50</f>
        <v/>
      </c>
      <c r="AB3" s="49">
        <f>'1号申請書兼請求書'!BB50</f>
        <v>0</v>
      </c>
      <c r="AC3" s="50">
        <f>'1号申請書兼請求書'!BB51</f>
        <v>0</v>
      </c>
      <c r="AD3" s="39" t="str">
        <f>'1号申請書兼請求書'!N35</f>
        <v>無</v>
      </c>
      <c r="AE3" s="49">
        <f>'1号申請書兼請求書'!N17</f>
        <v>0</v>
      </c>
      <c r="AF3" s="50">
        <f>'1号申請書兼請求書'!N16</f>
        <v>0</v>
      </c>
    </row>
    <row r="4" spans="1:32">
      <c r="O4" s="56"/>
    </row>
    <row r="5" spans="1:32">
      <c r="O5" s="56"/>
    </row>
  </sheetData>
  <phoneticPr fontId="39"/>
  <pageMargins left="0.7" right="0.7" top="0.75" bottom="0.75" header="0.3" footer="0.3"/>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475F6-3EA3-4ECE-BFAF-E8563B3C68D1}">
  <sheetPr>
    <tabColor rgb="FFFFFF99"/>
    <pageSetUpPr fitToPage="1"/>
  </sheetPr>
  <dimension ref="A1:J9"/>
  <sheetViews>
    <sheetView view="pageBreakPreview" zoomScale="80" zoomScaleNormal="115" zoomScaleSheetLayoutView="80" workbookViewId="0">
      <selection activeCell="A4" sqref="A4:A5"/>
    </sheetView>
  </sheetViews>
  <sheetFormatPr defaultColWidth="9" defaultRowHeight="13.5"/>
  <cols>
    <col min="1" max="1" width="37.875" style="143" customWidth="1"/>
    <col min="2" max="5" width="15.125" style="151" customWidth="1"/>
    <col min="6" max="6" width="16.5" style="151" customWidth="1"/>
    <col min="7" max="7" width="24.25" style="151" customWidth="1"/>
    <col min="8" max="8" width="19.75" style="151" customWidth="1"/>
    <col min="9" max="9" width="42.125" style="143" customWidth="1"/>
    <col min="10" max="10" width="56.625" style="145" customWidth="1"/>
    <col min="11" max="16" width="14.625" style="143" customWidth="1"/>
    <col min="17" max="17" width="18.875" style="143" customWidth="1"/>
    <col min="18" max="18" width="9" style="143"/>
    <col min="19" max="25" width="9" style="143" customWidth="1"/>
    <col min="26" max="16384" width="9" style="143"/>
  </cols>
  <sheetData>
    <row r="1" spans="1:10" ht="73.5" customHeight="1">
      <c r="A1" s="103" t="s">
        <v>208</v>
      </c>
      <c r="B1" s="408" t="s">
        <v>295</v>
      </c>
      <c r="C1" s="409"/>
      <c r="D1" s="409"/>
      <c r="E1" s="409"/>
      <c r="F1" s="409"/>
      <c r="G1" s="409"/>
      <c r="H1" s="409"/>
      <c r="I1" s="165" t="str">
        <f>'1号申請書兼請求書'!N29</f>
        <v>法人名：</v>
      </c>
    </row>
    <row r="2" spans="1:10" ht="41.25" customHeight="1">
      <c r="A2" s="410" t="s">
        <v>296</v>
      </c>
      <c r="B2" s="411"/>
      <c r="C2" s="411"/>
      <c r="D2" s="411"/>
      <c r="E2" s="411"/>
      <c r="F2" s="411"/>
      <c r="G2" s="411"/>
      <c r="H2" s="411"/>
      <c r="I2" s="412" t="s">
        <v>143</v>
      </c>
      <c r="J2" s="414" t="s">
        <v>170</v>
      </c>
    </row>
    <row r="3" spans="1:10" ht="72.75" customHeight="1">
      <c r="A3" s="140" t="s">
        <v>287</v>
      </c>
      <c r="B3" s="141" t="s">
        <v>171</v>
      </c>
      <c r="C3" s="141" t="s">
        <v>172</v>
      </c>
      <c r="D3" s="141" t="s">
        <v>173</v>
      </c>
      <c r="E3" s="141" t="s">
        <v>174</v>
      </c>
      <c r="F3" s="141" t="s">
        <v>175</v>
      </c>
      <c r="G3" s="141" t="s">
        <v>176</v>
      </c>
      <c r="H3" s="141" t="s">
        <v>177</v>
      </c>
      <c r="I3" s="413"/>
      <c r="J3" s="414"/>
    </row>
    <row r="4" spans="1:10" ht="84.75" customHeight="1">
      <c r="A4" s="147" t="s">
        <v>322</v>
      </c>
      <c r="B4" s="148"/>
      <c r="C4" s="148"/>
      <c r="D4" s="94" t="e">
        <f>C4/B4</f>
        <v>#DIV/0!</v>
      </c>
      <c r="E4" s="95" t="e">
        <f>(D4-0.02)*B4</f>
        <v>#DIV/0!</v>
      </c>
      <c r="F4" s="96"/>
      <c r="G4" s="149"/>
      <c r="H4" s="98"/>
      <c r="I4" s="150">
        <f>F4*G4*H4</f>
        <v>0</v>
      </c>
      <c r="J4" s="142"/>
    </row>
    <row r="5" spans="1:10" ht="93.75" customHeight="1">
      <c r="A5" s="147" t="s">
        <v>323</v>
      </c>
      <c r="B5" s="148"/>
      <c r="C5" s="148"/>
      <c r="D5" s="94" t="e">
        <f>C5/B5</f>
        <v>#DIV/0!</v>
      </c>
      <c r="E5" s="95" t="e">
        <f>(D5-0.02)*B5</f>
        <v>#DIV/0!</v>
      </c>
      <c r="F5" s="96"/>
      <c r="G5" s="149"/>
      <c r="H5" s="98"/>
      <c r="I5" s="150">
        <f>F5*G5*H5</f>
        <v>0</v>
      </c>
      <c r="J5" s="142"/>
    </row>
    <row r="6" spans="1:10" ht="90" customHeight="1">
      <c r="A6" s="147" t="s">
        <v>288</v>
      </c>
      <c r="B6" s="415"/>
      <c r="C6" s="416"/>
      <c r="D6" s="416"/>
      <c r="E6" s="416"/>
      <c r="F6" s="416"/>
      <c r="G6" s="416"/>
      <c r="H6" s="416"/>
      <c r="I6" s="150">
        <v>0</v>
      </c>
      <c r="J6" s="142"/>
    </row>
    <row r="7" spans="1:10" ht="60.75" customHeight="1">
      <c r="A7" s="406" t="s">
        <v>289</v>
      </c>
      <c r="B7" s="407"/>
      <c r="C7" s="407"/>
      <c r="D7" s="407"/>
      <c r="E7" s="407"/>
      <c r="F7" s="407"/>
      <c r="G7" s="407"/>
      <c r="H7" s="407"/>
      <c r="I7" s="407"/>
    </row>
    <row r="9" spans="1:10">
      <c r="A9" s="145"/>
    </row>
  </sheetData>
  <mergeCells count="6">
    <mergeCell ref="A7:I7"/>
    <mergeCell ref="J2:J3"/>
    <mergeCell ref="B1:H1"/>
    <mergeCell ref="A2:H2"/>
    <mergeCell ref="I2:I3"/>
    <mergeCell ref="B6:H6"/>
  </mergeCells>
  <phoneticPr fontId="39"/>
  <conditionalFormatting sqref="A4:H5">
    <cfRule type="expression" dxfId="18" priority="1">
      <formula>#REF!="×"</formula>
    </cfRule>
  </conditionalFormatting>
  <conditionalFormatting sqref="I4:I6 A6:B6">
    <cfRule type="expression" dxfId="17" priority="2">
      <formula>#REF!="×"</formula>
    </cfRule>
  </conditionalFormatting>
  <printOptions horizontalCentered="1"/>
  <pageMargins left="0.70866141732283472" right="0.70866141732283472" top="0.74803149606299213" bottom="0.55118110236220474" header="0.31496062992125984" footer="0.31496062992125984"/>
  <pageSetup paperSize="9" scale="65" fitToHeight="0" orientation="landscape" r:id="rId1"/>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6" tint="0.39997558519241921"/>
    <pageSetUpPr fitToPage="1"/>
  </sheetPr>
  <dimension ref="B1:H44"/>
  <sheetViews>
    <sheetView showGridLines="0" view="pageBreakPreview" zoomScale="80" zoomScaleNormal="99" zoomScaleSheetLayoutView="80" workbookViewId="0">
      <selection activeCell="L16" sqref="L16"/>
    </sheetView>
  </sheetViews>
  <sheetFormatPr defaultRowHeight="14.25"/>
  <cols>
    <col min="1" max="1" width="2.75" style="61" customWidth="1"/>
    <col min="2" max="2" width="9.75" style="61" customWidth="1"/>
    <col min="3" max="3" width="30.375" style="61" customWidth="1"/>
    <col min="4" max="4" width="19" style="61" customWidth="1"/>
    <col min="5" max="5" width="29" style="61" customWidth="1"/>
    <col min="6" max="6" width="29.875" style="61" customWidth="1"/>
    <col min="7" max="7" width="30.25" style="61" customWidth="1"/>
    <col min="8" max="8" width="5" style="61" customWidth="1"/>
    <col min="9" max="11" width="9" style="61"/>
    <col min="12" max="12" width="49.75" style="61" customWidth="1"/>
    <col min="13" max="16384" width="9" style="61"/>
  </cols>
  <sheetData>
    <row r="1" spans="2:8" ht="23.25" customHeight="1">
      <c r="G1" s="109" t="s">
        <v>215</v>
      </c>
    </row>
    <row r="2" spans="2:8" ht="24.75" customHeight="1">
      <c r="B2" s="399" t="s">
        <v>196</v>
      </c>
      <c r="C2" s="399"/>
      <c r="D2" s="399"/>
      <c r="E2" s="399"/>
      <c r="F2" s="63" t="s">
        <v>158</v>
      </c>
      <c r="G2" s="99" t="str">
        <f>'1号申請書兼請求書'!N35</f>
        <v>無</v>
      </c>
    </row>
    <row r="3" spans="2:8" ht="23.25" customHeight="1">
      <c r="B3" s="100" t="s">
        <v>195</v>
      </c>
      <c r="C3" s="100"/>
      <c r="D3" s="100"/>
      <c r="E3" s="100"/>
      <c r="F3" s="63" t="s">
        <v>133</v>
      </c>
      <c r="G3" s="99" t="str">
        <f>'1号申請書兼請求書'!N29</f>
        <v>法人名：</v>
      </c>
    </row>
    <row r="4" spans="2:8" s="100" customFormat="1" ht="22.5" customHeight="1">
      <c r="F4" s="118" t="s">
        <v>232</v>
      </c>
      <c r="G4" s="111" t="str">
        <f>'1号申請書兼請求書'!Z32</f>
        <v>氏名：</v>
      </c>
    </row>
    <row r="5" spans="2:8" ht="26.25" customHeight="1">
      <c r="F5" s="63" t="s">
        <v>154</v>
      </c>
      <c r="G5" s="126" t="s">
        <v>245</v>
      </c>
    </row>
    <row r="6" spans="2:8" ht="24.75" customHeight="1">
      <c r="B6" s="404" t="s">
        <v>155</v>
      </c>
      <c r="C6" s="404"/>
      <c r="D6" s="404"/>
      <c r="E6" s="404"/>
      <c r="F6" s="404"/>
      <c r="G6" s="404"/>
      <c r="H6" s="79"/>
    </row>
    <row r="8" spans="2:8" ht="23.25" customHeight="1">
      <c r="B8" s="400" t="s">
        <v>219</v>
      </c>
      <c r="C8" s="400"/>
      <c r="D8" s="400"/>
      <c r="E8" s="400"/>
      <c r="F8" s="400"/>
      <c r="G8" s="400"/>
      <c r="H8" s="400"/>
    </row>
    <row r="10" spans="2:8" ht="18" customHeight="1">
      <c r="B10" s="65" t="s">
        <v>124</v>
      </c>
    </row>
    <row r="12" spans="2:8">
      <c r="B12" s="85"/>
      <c r="C12" s="61" t="s">
        <v>178</v>
      </c>
    </row>
    <row r="14" spans="2:8" ht="18" customHeight="1">
      <c r="B14" s="65" t="s">
        <v>135</v>
      </c>
    </row>
    <row r="15" spans="2:8">
      <c r="B15" s="85"/>
      <c r="C15" s="61" t="s">
        <v>228</v>
      </c>
    </row>
    <row r="16" spans="2:8">
      <c r="B16" s="85"/>
      <c r="C16" s="61" t="s">
        <v>179</v>
      </c>
    </row>
    <row r="17" spans="2:3">
      <c r="B17" s="85"/>
      <c r="C17" s="61" t="s">
        <v>229</v>
      </c>
    </row>
    <row r="18" spans="2:3">
      <c r="B18" s="85"/>
      <c r="C18" s="61" t="s">
        <v>181</v>
      </c>
    </row>
    <row r="19" spans="2:3">
      <c r="B19" s="85"/>
      <c r="C19" s="61" t="s">
        <v>179</v>
      </c>
    </row>
    <row r="20" spans="2:3">
      <c r="B20" s="85"/>
      <c r="C20" s="61" t="s">
        <v>189</v>
      </c>
    </row>
    <row r="21" spans="2:3">
      <c r="B21" s="85"/>
      <c r="C21" s="61" t="s">
        <v>182</v>
      </c>
    </row>
    <row r="22" spans="2:3">
      <c r="B22" s="85"/>
      <c r="C22" s="61" t="s">
        <v>179</v>
      </c>
    </row>
    <row r="23" spans="2:3">
      <c r="B23" s="85"/>
      <c r="C23" s="61" t="s">
        <v>230</v>
      </c>
    </row>
    <row r="24" spans="2:3">
      <c r="B24" s="85"/>
    </row>
    <row r="25" spans="2:3">
      <c r="B25" s="85"/>
      <c r="C25" s="61" t="s">
        <v>183</v>
      </c>
    </row>
    <row r="26" spans="2:3">
      <c r="B26" s="85"/>
      <c r="C26" s="61" t="s">
        <v>184</v>
      </c>
    </row>
    <row r="27" spans="2:3">
      <c r="B27" s="85"/>
      <c r="C27" s="61" t="s">
        <v>185</v>
      </c>
    </row>
    <row r="28" spans="2:3">
      <c r="B28" s="85"/>
    </row>
    <row r="29" spans="2:3">
      <c r="B29" s="85"/>
      <c r="C29" s="61" t="s">
        <v>186</v>
      </c>
    </row>
    <row r="30" spans="2:3">
      <c r="B30" s="85"/>
      <c r="C30" s="61" t="s">
        <v>187</v>
      </c>
    </row>
    <row r="31" spans="2:3">
      <c r="B31" s="85"/>
      <c r="C31" s="61" t="s">
        <v>188</v>
      </c>
    </row>
    <row r="32" spans="2:3">
      <c r="B32" s="65" t="s">
        <v>134</v>
      </c>
    </row>
    <row r="33" spans="2:7" ht="13.5" customHeight="1">
      <c r="B33" s="65"/>
    </row>
    <row r="34" spans="2:7" ht="122.25" customHeight="1">
      <c r="C34" s="82" t="s">
        <v>212</v>
      </c>
      <c r="D34" s="62"/>
      <c r="E34" s="104" t="s">
        <v>222</v>
      </c>
      <c r="F34" s="62"/>
      <c r="G34" s="105" t="s">
        <v>151</v>
      </c>
    </row>
    <row r="35" spans="2:7" ht="24.75" customHeight="1">
      <c r="C35" s="106"/>
      <c r="D35" s="62" t="s">
        <v>122</v>
      </c>
      <c r="E35" s="67">
        <v>145000</v>
      </c>
      <c r="F35" s="62" t="s">
        <v>123</v>
      </c>
      <c r="G35" s="135">
        <f>E35*C35</f>
        <v>0</v>
      </c>
    </row>
    <row r="36" spans="2:7">
      <c r="C36" s="77"/>
      <c r="D36" s="62"/>
      <c r="E36" s="75"/>
      <c r="F36" s="62"/>
      <c r="G36" s="76"/>
    </row>
    <row r="37" spans="2:7" ht="122.25" customHeight="1">
      <c r="C37" s="82" t="s">
        <v>213</v>
      </c>
      <c r="D37" s="62"/>
      <c r="E37" s="104" t="s">
        <v>222</v>
      </c>
      <c r="F37" s="62"/>
      <c r="G37" s="105" t="s">
        <v>151</v>
      </c>
    </row>
    <row r="38" spans="2:7" ht="24.75" customHeight="1">
      <c r="C38" s="106"/>
      <c r="D38" s="62" t="s">
        <v>122</v>
      </c>
      <c r="E38" s="67">
        <v>105000</v>
      </c>
      <c r="F38" s="62" t="s">
        <v>123</v>
      </c>
      <c r="G38" s="135">
        <f>E38*C38</f>
        <v>0</v>
      </c>
    </row>
    <row r="39" spans="2:7">
      <c r="C39" s="77"/>
      <c r="D39" s="62"/>
      <c r="E39" s="75"/>
      <c r="F39" s="62"/>
      <c r="G39" s="76"/>
    </row>
    <row r="40" spans="2:7" ht="122.25" customHeight="1">
      <c r="C40" s="82" t="s">
        <v>214</v>
      </c>
      <c r="D40" s="62"/>
      <c r="E40" s="104" t="s">
        <v>222</v>
      </c>
      <c r="F40" s="62"/>
      <c r="G40" s="105" t="s">
        <v>151</v>
      </c>
    </row>
    <row r="41" spans="2:7" ht="24.75" customHeight="1">
      <c r="C41" s="106"/>
      <c r="D41" s="62" t="s">
        <v>122</v>
      </c>
      <c r="E41" s="67">
        <v>70000</v>
      </c>
      <c r="F41" s="62" t="s">
        <v>123</v>
      </c>
      <c r="G41" s="135">
        <f>E41*C41</f>
        <v>0</v>
      </c>
    </row>
    <row r="42" spans="2:7" ht="24.75" customHeight="1">
      <c r="C42" s="83"/>
      <c r="D42" s="62"/>
      <c r="E42" s="75"/>
      <c r="F42" s="62"/>
      <c r="G42" s="76"/>
    </row>
    <row r="43" spans="2:7">
      <c r="C43" s="77"/>
      <c r="D43" s="62"/>
      <c r="E43" s="75"/>
      <c r="F43" s="62"/>
      <c r="G43" s="66" t="s">
        <v>121</v>
      </c>
    </row>
    <row r="44" spans="2:7" ht="33.75" customHeight="1">
      <c r="B44" s="402"/>
      <c r="C44" s="402"/>
      <c r="D44" s="402"/>
      <c r="E44" s="402"/>
      <c r="F44" s="402"/>
      <c r="G44" s="133">
        <f>MAX(G35,G38,G41)</f>
        <v>0</v>
      </c>
    </row>
  </sheetData>
  <mergeCells count="4">
    <mergeCell ref="B2:E2"/>
    <mergeCell ref="B6:G6"/>
    <mergeCell ref="B8:H8"/>
    <mergeCell ref="B44:F44"/>
  </mergeCells>
  <phoneticPr fontId="39"/>
  <printOptions horizontalCentered="1"/>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314325</xdr:colOff>
                    <xdr:row>10</xdr:row>
                    <xdr:rowOff>142875</xdr:rowOff>
                  </from>
                  <to>
                    <xdr:col>1</xdr:col>
                    <xdr:colOff>542925</xdr:colOff>
                    <xdr:row>12</xdr:row>
                    <xdr:rowOff>104775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295275</xdr:colOff>
                    <xdr:row>21</xdr:row>
                    <xdr:rowOff>152400</xdr:rowOff>
                  </from>
                  <to>
                    <xdr:col>1</xdr:col>
                    <xdr:colOff>523875</xdr:colOff>
                    <xdr:row>23</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314325</xdr:colOff>
                    <xdr:row>16</xdr:row>
                    <xdr:rowOff>142875</xdr:rowOff>
                  </from>
                  <to>
                    <xdr:col>1</xdr:col>
                    <xdr:colOff>542925</xdr:colOff>
                    <xdr:row>18</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314325</xdr:colOff>
                    <xdr:row>18</xdr:row>
                    <xdr:rowOff>142875</xdr:rowOff>
                  </from>
                  <to>
                    <xdr:col>1</xdr:col>
                    <xdr:colOff>542925</xdr:colOff>
                    <xdr:row>20</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314325</xdr:colOff>
                    <xdr:row>29</xdr:row>
                    <xdr:rowOff>123825</xdr:rowOff>
                  </from>
                  <to>
                    <xdr:col>1</xdr:col>
                    <xdr:colOff>542925</xdr:colOff>
                    <xdr:row>31</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13</xdr:row>
                    <xdr:rowOff>219075</xdr:rowOff>
                  </from>
                  <to>
                    <xdr:col>1</xdr:col>
                    <xdr:colOff>533400</xdr:colOff>
                    <xdr:row>15</xdr:row>
                    <xdr:rowOff>123825</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314325</xdr:colOff>
                    <xdr:row>16</xdr:row>
                    <xdr:rowOff>142875</xdr:rowOff>
                  </from>
                  <to>
                    <xdr:col>1</xdr:col>
                    <xdr:colOff>542925</xdr:colOff>
                    <xdr:row>18</xdr:row>
                    <xdr:rowOff>95250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314325</xdr:colOff>
                    <xdr:row>18</xdr:row>
                    <xdr:rowOff>142875</xdr:rowOff>
                  </from>
                  <to>
                    <xdr:col>1</xdr:col>
                    <xdr:colOff>542925</xdr:colOff>
                    <xdr:row>20</xdr:row>
                    <xdr:rowOff>104775</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295275</xdr:colOff>
                    <xdr:row>23</xdr:row>
                    <xdr:rowOff>133350</xdr:rowOff>
                  </from>
                  <to>
                    <xdr:col>1</xdr:col>
                    <xdr:colOff>523875</xdr:colOff>
                    <xdr:row>25</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295275</xdr:colOff>
                    <xdr:row>25</xdr:row>
                    <xdr:rowOff>152400</xdr:rowOff>
                  </from>
                  <to>
                    <xdr:col>1</xdr:col>
                    <xdr:colOff>523875</xdr:colOff>
                    <xdr:row>27</xdr:row>
                    <xdr:rowOff>66675</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314325</xdr:colOff>
                    <xdr:row>27</xdr:row>
                    <xdr:rowOff>161925</xdr:rowOff>
                  </from>
                  <to>
                    <xdr:col>1</xdr:col>
                    <xdr:colOff>542925</xdr:colOff>
                    <xdr:row>29</xdr:row>
                    <xdr:rowOff>104775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94551-1C3A-4294-A178-B06539574534}">
  <sheetPr>
    <tabColor theme="6" tint="0.39997558519241921"/>
    <pageSetUpPr fitToPage="1"/>
  </sheetPr>
  <dimension ref="A1:M27"/>
  <sheetViews>
    <sheetView tabSelected="1" view="pageBreakPreview" zoomScale="80" zoomScaleNormal="85" zoomScaleSheetLayoutView="80" workbookViewId="0">
      <selection activeCell="A19" sqref="A19"/>
    </sheetView>
  </sheetViews>
  <sheetFormatPr defaultColWidth="9" defaultRowHeight="13.5"/>
  <cols>
    <col min="1" max="1" width="47.75" style="143" customWidth="1"/>
    <col min="2" max="4" width="15.125" style="151" customWidth="1"/>
    <col min="5" max="5" width="23.25" style="151" customWidth="1"/>
    <col min="6" max="6" width="18.75" style="143" customWidth="1"/>
    <col min="7" max="7" width="47.75" style="143" customWidth="1"/>
    <col min="8" max="10" width="15.125" style="151" customWidth="1"/>
    <col min="11" max="11" width="23.5" style="143" customWidth="1"/>
    <col min="12" max="12" width="167.875" style="145" customWidth="1"/>
    <col min="13" max="18" width="14.625" style="143" customWidth="1"/>
    <col min="19" max="19" width="18.875" style="143" customWidth="1"/>
    <col min="20" max="20" width="9" style="143"/>
    <col min="21" max="27" width="9" style="143" customWidth="1"/>
    <col min="28" max="16384" width="9" style="143"/>
  </cols>
  <sheetData>
    <row r="1" spans="1:13" s="86" customFormat="1" ht="25.5" customHeight="1">
      <c r="A1" s="102" t="s">
        <v>209</v>
      </c>
      <c r="B1" s="183" t="s">
        <v>324</v>
      </c>
      <c r="C1" s="87"/>
      <c r="D1" s="87"/>
      <c r="E1" s="87"/>
      <c r="F1" s="87"/>
      <c r="I1" s="87"/>
      <c r="J1" s="88" t="s">
        <v>158</v>
      </c>
      <c r="K1" s="89" t="str">
        <f>'1号申請書兼請求書'!N35</f>
        <v>無</v>
      </c>
      <c r="M1" s="90"/>
    </row>
    <row r="2" spans="1:13" ht="46.5" customHeight="1">
      <c r="A2" s="191" t="s">
        <v>256</v>
      </c>
      <c r="B2" s="192"/>
      <c r="C2" s="192"/>
      <c r="D2" s="192"/>
      <c r="E2" s="192"/>
      <c r="F2" s="192"/>
      <c r="G2" s="192"/>
      <c r="H2" s="192"/>
      <c r="I2" s="192"/>
      <c r="J2" s="192"/>
      <c r="K2" s="192"/>
      <c r="L2" s="179" t="s">
        <v>257</v>
      </c>
    </row>
    <row r="3" spans="1:13" s="116" customFormat="1" ht="23.25" customHeight="1">
      <c r="A3" s="102" t="s">
        <v>231</v>
      </c>
      <c r="B3" s="102"/>
      <c r="C3" s="102"/>
      <c r="D3" s="102"/>
      <c r="E3" s="102"/>
      <c r="F3" s="102"/>
      <c r="G3" s="102"/>
      <c r="H3" s="102"/>
      <c r="I3" s="102"/>
      <c r="J3" s="102"/>
      <c r="K3" s="139" t="s">
        <v>215</v>
      </c>
      <c r="L3" s="102"/>
      <c r="M3" s="115"/>
    </row>
    <row r="4" spans="1:13" ht="30" customHeight="1">
      <c r="A4" s="152" t="s">
        <v>133</v>
      </c>
      <c r="B4" s="153"/>
      <c r="C4" s="153"/>
      <c r="D4" s="153"/>
      <c r="E4" s="153"/>
      <c r="F4" s="161" t="str">
        <f>'1号申請書兼請求書'!N29</f>
        <v>法人名：</v>
      </c>
      <c r="G4" s="152" t="s">
        <v>144</v>
      </c>
      <c r="H4" s="153"/>
      <c r="I4" s="153"/>
      <c r="J4" s="153"/>
      <c r="K4" s="80">
        <f>SUM($K$12:$K$16)</f>
        <v>0</v>
      </c>
      <c r="L4" s="145" t="s">
        <v>258</v>
      </c>
    </row>
    <row r="5" spans="1:13" ht="30" customHeight="1">
      <c r="A5" s="114" t="s">
        <v>246</v>
      </c>
      <c r="B5" s="153"/>
      <c r="C5" s="153"/>
      <c r="D5" s="153"/>
      <c r="E5" s="153"/>
      <c r="F5" s="161" t="str">
        <f>'1号申請書兼請求書'!Z32</f>
        <v>氏名：</v>
      </c>
      <c r="G5" s="163" t="s">
        <v>293</v>
      </c>
      <c r="H5" s="153"/>
      <c r="I5" s="153"/>
      <c r="J5" s="153"/>
      <c r="K5" s="162">
        <v>0</v>
      </c>
      <c r="L5" s="145" t="s">
        <v>259</v>
      </c>
    </row>
    <row r="6" spans="1:13" ht="30" customHeight="1">
      <c r="A6" s="152" t="s">
        <v>154</v>
      </c>
      <c r="B6" s="153"/>
      <c r="C6" s="153"/>
      <c r="D6" s="153"/>
      <c r="E6" s="153"/>
      <c r="F6" s="161" t="s">
        <v>245</v>
      </c>
      <c r="G6" s="154" t="s">
        <v>292</v>
      </c>
      <c r="H6" s="153"/>
      <c r="I6" s="153"/>
      <c r="J6" s="153"/>
      <c r="K6" s="80">
        <f>ROUNDDOWN(K4-K5,-3)</f>
        <v>0</v>
      </c>
      <c r="L6" s="145" t="s">
        <v>260</v>
      </c>
    </row>
    <row r="7" spans="1:13" ht="30" customHeight="1">
      <c r="A7" s="200" t="s">
        <v>315</v>
      </c>
      <c r="B7" s="200"/>
      <c r="C7" s="200"/>
      <c r="D7" s="200"/>
      <c r="E7" s="180" t="s">
        <v>316</v>
      </c>
      <c r="F7" s="187"/>
      <c r="G7" s="154"/>
      <c r="H7" s="153"/>
      <c r="I7" s="153"/>
      <c r="J7" s="153"/>
      <c r="K7" s="80"/>
    </row>
    <row r="8" spans="1:13" ht="30" customHeight="1">
      <c r="A8" s="152" t="s">
        <v>261</v>
      </c>
      <c r="B8" s="153"/>
      <c r="C8" s="153"/>
      <c r="D8" s="153"/>
      <c r="E8" s="153"/>
      <c r="F8" s="80" t="str">
        <f>IF(K6&gt;=K8,"○","×")</f>
        <v>○</v>
      </c>
      <c r="G8" s="152" t="s">
        <v>291</v>
      </c>
      <c r="H8" s="153"/>
      <c r="I8" s="153"/>
      <c r="J8" s="153"/>
      <c r="K8" s="162">
        <f>'1号申請書兼請求書'!N41</f>
        <v>0</v>
      </c>
      <c r="L8" s="145" t="s">
        <v>262</v>
      </c>
    </row>
    <row r="9" spans="1:13" ht="30" customHeight="1">
      <c r="A9" s="152" t="s">
        <v>145</v>
      </c>
      <c r="B9" s="153"/>
      <c r="C9" s="153"/>
      <c r="D9" s="153"/>
      <c r="E9" s="153"/>
      <c r="F9" s="170">
        <f>K8-K9</f>
        <v>0</v>
      </c>
      <c r="G9" s="152" t="s">
        <v>263</v>
      </c>
      <c r="H9" s="153"/>
      <c r="I9" s="153"/>
      <c r="J9" s="153"/>
      <c r="K9" s="80">
        <f>IF(ROUNDDOWN(K8-K6,-3)&lt;=0,0,ROUNDDOWN(K8-K6,-3))</f>
        <v>0</v>
      </c>
      <c r="L9" s="145" t="s">
        <v>264</v>
      </c>
    </row>
    <row r="10" spans="1:13" ht="41.25" customHeight="1" thickBot="1">
      <c r="A10" s="193" t="s">
        <v>290</v>
      </c>
      <c r="B10" s="193"/>
      <c r="C10" s="193"/>
      <c r="D10" s="193"/>
      <c r="E10" s="193"/>
      <c r="F10" s="193"/>
      <c r="G10" s="194" t="s">
        <v>143</v>
      </c>
      <c r="H10" s="194"/>
      <c r="I10" s="194"/>
      <c r="J10" s="194"/>
      <c r="K10" s="194"/>
      <c r="L10" s="146"/>
    </row>
    <row r="11" spans="1:13" ht="66" customHeight="1" thickBot="1">
      <c r="A11" s="167" t="s">
        <v>265</v>
      </c>
      <c r="B11" s="141" t="s">
        <v>169</v>
      </c>
      <c r="C11" s="141" t="s">
        <v>266</v>
      </c>
      <c r="D11" s="141" t="s">
        <v>163</v>
      </c>
      <c r="E11" s="141" t="s">
        <v>267</v>
      </c>
      <c r="F11" s="141"/>
      <c r="G11" s="140" t="str">
        <f>A11</f>
        <v>賃金改善（全体）の内容</v>
      </c>
      <c r="H11" s="141" t="s">
        <v>268</v>
      </c>
      <c r="I11" s="141" t="s">
        <v>269</v>
      </c>
      <c r="J11" s="141" t="s">
        <v>270</v>
      </c>
      <c r="K11" s="141" t="s">
        <v>271</v>
      </c>
      <c r="L11" s="142" t="s">
        <v>170</v>
      </c>
    </row>
    <row r="12" spans="1:13" ht="50.25" customHeight="1">
      <c r="A12" s="147" t="s">
        <v>318</v>
      </c>
      <c r="B12" s="155"/>
      <c r="C12" s="148"/>
      <c r="D12" s="156"/>
      <c r="E12" s="148"/>
      <c r="F12" s="150"/>
      <c r="G12" s="147" t="s">
        <v>272</v>
      </c>
      <c r="H12" s="157">
        <f>B12</f>
        <v>0</v>
      </c>
      <c r="I12" s="150">
        <f>C12</f>
        <v>0</v>
      </c>
      <c r="J12" s="158">
        <f>D12</f>
        <v>0</v>
      </c>
      <c r="K12" s="150">
        <f>H12*I12*J12</f>
        <v>0</v>
      </c>
      <c r="L12" s="142" t="s">
        <v>273</v>
      </c>
    </row>
    <row r="13" spans="1:13" ht="57" customHeight="1">
      <c r="A13" s="182" t="s">
        <v>319</v>
      </c>
      <c r="B13" s="155"/>
      <c r="C13" s="148"/>
      <c r="D13" s="156"/>
      <c r="E13" s="148"/>
      <c r="F13" s="150"/>
      <c r="G13" s="147" t="s">
        <v>274</v>
      </c>
      <c r="H13" s="157">
        <f>B13</f>
        <v>0</v>
      </c>
      <c r="I13" s="150">
        <f t="shared" ref="H13:J14" si="0">C13</f>
        <v>0</v>
      </c>
      <c r="J13" s="158">
        <f t="shared" si="0"/>
        <v>0</v>
      </c>
      <c r="K13" s="150">
        <f>H13*I13*J13</f>
        <v>0</v>
      </c>
      <c r="L13" s="142" t="s">
        <v>275</v>
      </c>
    </row>
    <row r="14" spans="1:13" ht="80.25" customHeight="1">
      <c r="A14" s="140" t="s">
        <v>276</v>
      </c>
      <c r="B14" s="155"/>
      <c r="C14" s="148"/>
      <c r="D14" s="156"/>
      <c r="E14" s="159"/>
      <c r="F14" s="150"/>
      <c r="G14" s="140" t="s">
        <v>277</v>
      </c>
      <c r="H14" s="157">
        <f t="shared" si="0"/>
        <v>0</v>
      </c>
      <c r="I14" s="150">
        <f t="shared" si="0"/>
        <v>0</v>
      </c>
      <c r="J14" s="158">
        <f t="shared" si="0"/>
        <v>0</v>
      </c>
      <c r="K14" s="150">
        <f>H14*I14*J14</f>
        <v>0</v>
      </c>
      <c r="L14" s="142" t="s">
        <v>278</v>
      </c>
    </row>
    <row r="15" spans="1:13" ht="42.75" customHeight="1">
      <c r="A15" s="182" t="s">
        <v>320</v>
      </c>
      <c r="B15" s="155"/>
      <c r="C15" s="148"/>
      <c r="D15" s="185"/>
      <c r="E15" s="160"/>
      <c r="F15" s="150"/>
      <c r="G15" s="147" t="s">
        <v>321</v>
      </c>
      <c r="H15" s="157">
        <f t="shared" ref="H15:I15" si="1">B15</f>
        <v>0</v>
      </c>
      <c r="I15" s="150">
        <f t="shared" si="1"/>
        <v>0</v>
      </c>
      <c r="J15" s="169">
        <f>D15</f>
        <v>0</v>
      </c>
      <c r="K15" s="150">
        <f>H15*I15*J15</f>
        <v>0</v>
      </c>
      <c r="L15" s="142" t="s">
        <v>279</v>
      </c>
    </row>
    <row r="16" spans="1:13" ht="73.5" customHeight="1">
      <c r="A16" s="195"/>
      <c r="B16" s="196"/>
      <c r="C16" s="196"/>
      <c r="D16" s="196"/>
      <c r="E16" s="196"/>
      <c r="F16" s="197"/>
      <c r="G16" s="198" t="s">
        <v>280</v>
      </c>
      <c r="H16" s="199"/>
      <c r="I16" s="199"/>
      <c r="J16" s="199"/>
      <c r="K16" s="150">
        <f>'0601改定　【薬局】賃上7号2.0％超'!I4+'0601改定　【薬局】賃上7号2.0％超'!I5+'0601改定　【薬局】賃上7号2.0％超'!I6</f>
        <v>0</v>
      </c>
      <c r="L16" s="142" t="s">
        <v>281</v>
      </c>
    </row>
    <row r="17" spans="1:12" ht="55.5" customHeight="1" thickBot="1">
      <c r="A17" s="188" t="s">
        <v>282</v>
      </c>
      <c r="B17" s="189"/>
      <c r="C17" s="189"/>
      <c r="D17" s="189"/>
      <c r="E17" s="189"/>
      <c r="F17" s="189"/>
      <c r="G17" s="189"/>
      <c r="H17" s="189"/>
      <c r="I17" s="189"/>
      <c r="J17" s="189"/>
      <c r="K17" s="190"/>
      <c r="L17" s="142"/>
    </row>
    <row r="18" spans="1:12" ht="72.75" customHeight="1" thickBot="1">
      <c r="A18" s="168" t="s">
        <v>327</v>
      </c>
      <c r="B18" s="166" t="s">
        <v>169</v>
      </c>
      <c r="C18" s="141" t="s">
        <v>284</v>
      </c>
      <c r="D18" s="141" t="s">
        <v>163</v>
      </c>
      <c r="E18" s="141" t="s">
        <v>267</v>
      </c>
      <c r="F18" s="141"/>
      <c r="G18" s="140" t="str">
        <f>A18</f>
        <v>40歳未満の勤務薬剤師の賃金改善の内容</v>
      </c>
      <c r="H18" s="141" t="s">
        <v>268</v>
      </c>
      <c r="I18" s="141" t="s">
        <v>269</v>
      </c>
      <c r="J18" s="141" t="s">
        <v>270</v>
      </c>
      <c r="K18" s="141" t="s">
        <v>271</v>
      </c>
      <c r="L18" s="142" t="s">
        <v>170</v>
      </c>
    </row>
    <row r="19" spans="1:12" ht="50.25" customHeight="1">
      <c r="A19" s="147" t="s">
        <v>318</v>
      </c>
      <c r="B19" s="155"/>
      <c r="C19" s="148"/>
      <c r="D19" s="156"/>
      <c r="E19" s="148"/>
      <c r="F19" s="150"/>
      <c r="G19" s="147" t="s">
        <v>272</v>
      </c>
      <c r="H19" s="157">
        <f t="shared" ref="H19:J21" si="2">B19</f>
        <v>0</v>
      </c>
      <c r="I19" s="150">
        <f t="shared" si="2"/>
        <v>0</v>
      </c>
      <c r="J19" s="158">
        <f t="shared" si="2"/>
        <v>0</v>
      </c>
      <c r="K19" s="150">
        <f>H19*I19*J19</f>
        <v>0</v>
      </c>
      <c r="L19" s="142" t="s">
        <v>273</v>
      </c>
    </row>
    <row r="20" spans="1:12" ht="57" customHeight="1">
      <c r="A20" s="182" t="s">
        <v>319</v>
      </c>
      <c r="B20" s="155"/>
      <c r="C20" s="148"/>
      <c r="D20" s="156"/>
      <c r="E20" s="148"/>
      <c r="F20" s="150"/>
      <c r="G20" s="147" t="s">
        <v>274</v>
      </c>
      <c r="H20" s="157">
        <f t="shared" si="2"/>
        <v>0</v>
      </c>
      <c r="I20" s="150">
        <f t="shared" si="2"/>
        <v>0</v>
      </c>
      <c r="J20" s="158">
        <f t="shared" si="2"/>
        <v>0</v>
      </c>
      <c r="K20" s="150">
        <f>H20*I20*J20</f>
        <v>0</v>
      </c>
      <c r="L20" s="142" t="s">
        <v>275</v>
      </c>
    </row>
    <row r="21" spans="1:12" ht="80.25" customHeight="1">
      <c r="A21" s="140" t="s">
        <v>276</v>
      </c>
      <c r="B21" s="155"/>
      <c r="C21" s="148"/>
      <c r="D21" s="156"/>
      <c r="E21" s="159"/>
      <c r="F21" s="150"/>
      <c r="G21" s="147" t="s">
        <v>277</v>
      </c>
      <c r="H21" s="157">
        <f t="shared" si="2"/>
        <v>0</v>
      </c>
      <c r="I21" s="150">
        <f t="shared" si="2"/>
        <v>0</v>
      </c>
      <c r="J21" s="158">
        <f t="shared" si="2"/>
        <v>0</v>
      </c>
      <c r="K21" s="150">
        <f>H21*I21*J21</f>
        <v>0</v>
      </c>
      <c r="L21" s="142" t="s">
        <v>278</v>
      </c>
    </row>
    <row r="22" spans="1:12" ht="42.75" customHeight="1" thickBot="1">
      <c r="A22" s="182" t="s">
        <v>320</v>
      </c>
      <c r="B22" s="155"/>
      <c r="C22" s="148"/>
      <c r="D22" s="185"/>
      <c r="E22" s="160"/>
      <c r="F22" s="150"/>
      <c r="G22" s="147" t="s">
        <v>321</v>
      </c>
      <c r="H22" s="157">
        <f t="shared" ref="H22:J22" si="3">B22</f>
        <v>0</v>
      </c>
      <c r="I22" s="150">
        <f t="shared" si="3"/>
        <v>0</v>
      </c>
      <c r="J22" s="169">
        <f t="shared" si="3"/>
        <v>0</v>
      </c>
      <c r="K22" s="150">
        <f>H22*I22*J22</f>
        <v>0</v>
      </c>
      <c r="L22" s="142" t="s">
        <v>279</v>
      </c>
    </row>
    <row r="23" spans="1:12" ht="72.75" customHeight="1" thickBot="1">
      <c r="A23" s="168" t="s">
        <v>285</v>
      </c>
      <c r="B23" s="166" t="s">
        <v>169</v>
      </c>
      <c r="C23" s="141" t="s">
        <v>284</v>
      </c>
      <c r="D23" s="141" t="s">
        <v>163</v>
      </c>
      <c r="E23" s="141" t="s">
        <v>267</v>
      </c>
      <c r="F23" s="141"/>
      <c r="G23" s="140" t="str">
        <f>A23</f>
        <v>事務職員の賃金改善の内容</v>
      </c>
      <c r="H23" s="141" t="s">
        <v>268</v>
      </c>
      <c r="I23" s="141" t="s">
        <v>269</v>
      </c>
      <c r="J23" s="141" t="s">
        <v>270</v>
      </c>
      <c r="K23" s="141" t="s">
        <v>271</v>
      </c>
      <c r="L23" s="142" t="s">
        <v>170</v>
      </c>
    </row>
    <row r="24" spans="1:12" ht="50.25" customHeight="1">
      <c r="A24" s="147" t="s">
        <v>318</v>
      </c>
      <c r="B24" s="155"/>
      <c r="C24" s="148"/>
      <c r="D24" s="156"/>
      <c r="E24" s="148"/>
      <c r="F24" s="150"/>
      <c r="G24" s="147" t="s">
        <v>272</v>
      </c>
      <c r="H24" s="157">
        <f t="shared" ref="H24:J26" si="4">B24</f>
        <v>0</v>
      </c>
      <c r="I24" s="150">
        <f t="shared" si="4"/>
        <v>0</v>
      </c>
      <c r="J24" s="158">
        <f t="shared" si="4"/>
        <v>0</v>
      </c>
      <c r="K24" s="150">
        <f>H24*I24*J24</f>
        <v>0</v>
      </c>
      <c r="L24" s="142" t="s">
        <v>273</v>
      </c>
    </row>
    <row r="25" spans="1:12" ht="57" customHeight="1">
      <c r="A25" s="182" t="s">
        <v>319</v>
      </c>
      <c r="B25" s="155"/>
      <c r="C25" s="148"/>
      <c r="D25" s="156"/>
      <c r="E25" s="148"/>
      <c r="F25" s="150"/>
      <c r="G25" s="147" t="s">
        <v>274</v>
      </c>
      <c r="H25" s="157">
        <f t="shared" si="4"/>
        <v>0</v>
      </c>
      <c r="I25" s="150">
        <f t="shared" si="4"/>
        <v>0</v>
      </c>
      <c r="J25" s="158">
        <f t="shared" si="4"/>
        <v>0</v>
      </c>
      <c r="K25" s="150">
        <f>H25*I25*J25</f>
        <v>0</v>
      </c>
      <c r="L25" s="142" t="s">
        <v>275</v>
      </c>
    </row>
    <row r="26" spans="1:12" ht="80.25" customHeight="1">
      <c r="A26" s="140" t="s">
        <v>276</v>
      </c>
      <c r="B26" s="155"/>
      <c r="C26" s="148"/>
      <c r="D26" s="156"/>
      <c r="E26" s="159"/>
      <c r="F26" s="150"/>
      <c r="G26" s="147" t="s">
        <v>286</v>
      </c>
      <c r="H26" s="157">
        <f t="shared" si="4"/>
        <v>0</v>
      </c>
      <c r="I26" s="150">
        <f t="shared" si="4"/>
        <v>0</v>
      </c>
      <c r="J26" s="158">
        <f t="shared" si="4"/>
        <v>0</v>
      </c>
      <c r="K26" s="150">
        <f>H26*I26*J26</f>
        <v>0</v>
      </c>
      <c r="L26" s="142" t="s">
        <v>278</v>
      </c>
    </row>
    <row r="27" spans="1:12" ht="43.5" customHeight="1">
      <c r="A27" s="182" t="s">
        <v>320</v>
      </c>
      <c r="B27" s="155"/>
      <c r="C27" s="148"/>
      <c r="D27" s="185"/>
      <c r="E27" s="160"/>
      <c r="F27" s="150"/>
      <c r="G27" s="147" t="s">
        <v>321</v>
      </c>
      <c r="H27" s="157">
        <f t="shared" ref="H27:J27" si="5">B27</f>
        <v>0</v>
      </c>
      <c r="I27" s="150">
        <f t="shared" si="5"/>
        <v>0</v>
      </c>
      <c r="J27" s="169">
        <f t="shared" si="5"/>
        <v>0</v>
      </c>
      <c r="K27" s="150">
        <f>H27*I27*J27</f>
        <v>0</v>
      </c>
      <c r="L27" s="142" t="s">
        <v>279</v>
      </c>
    </row>
  </sheetData>
  <mergeCells count="7">
    <mergeCell ref="A17:K17"/>
    <mergeCell ref="A2:K2"/>
    <mergeCell ref="A10:F10"/>
    <mergeCell ref="G10:K10"/>
    <mergeCell ref="A16:F16"/>
    <mergeCell ref="G16:J16"/>
    <mergeCell ref="A7:D7"/>
  </mergeCells>
  <phoneticPr fontId="39"/>
  <conditionalFormatting sqref="A13">
    <cfRule type="expression" dxfId="16" priority="15">
      <formula>#REF!="×"</formula>
    </cfRule>
  </conditionalFormatting>
  <conditionalFormatting sqref="A15">
    <cfRule type="expression" dxfId="15" priority="14">
      <formula>#REF!="×"</formula>
    </cfRule>
  </conditionalFormatting>
  <conditionalFormatting sqref="A19">
    <cfRule type="expression" dxfId="14" priority="13">
      <formula>$F$2="×"</formula>
    </cfRule>
  </conditionalFormatting>
  <conditionalFormatting sqref="A20">
    <cfRule type="expression" dxfId="13" priority="11">
      <formula>#REF!="×"</formula>
    </cfRule>
  </conditionalFormatting>
  <conditionalFormatting sqref="A22">
    <cfRule type="expression" dxfId="12" priority="10">
      <formula>#REF!="×"</formula>
    </cfRule>
  </conditionalFormatting>
  <conditionalFormatting sqref="A24">
    <cfRule type="expression" dxfId="11" priority="9">
      <formula>$F$2="×"</formula>
    </cfRule>
  </conditionalFormatting>
  <conditionalFormatting sqref="A25">
    <cfRule type="expression" dxfId="10" priority="8">
      <formula>#REF!="×"</formula>
    </cfRule>
  </conditionalFormatting>
  <conditionalFormatting sqref="A27">
    <cfRule type="expression" dxfId="9" priority="7">
      <formula>#REF!="×"</formula>
    </cfRule>
  </conditionalFormatting>
  <conditionalFormatting sqref="A14:D14 F14:K14 B15:K15 G16 K16 A16:A17 A26:D26 F26:K26">
    <cfRule type="expression" dxfId="8" priority="20">
      <formula>$F$2="×"</formula>
    </cfRule>
  </conditionalFormatting>
  <conditionalFormatting sqref="A21:D21">
    <cfRule type="expression" dxfId="7" priority="12">
      <formula>$F$2="×"</formula>
    </cfRule>
  </conditionalFormatting>
  <conditionalFormatting sqref="A12:K12 B13:K13">
    <cfRule type="expression" dxfId="6" priority="25">
      <formula>$F$2="×"</formula>
    </cfRule>
  </conditionalFormatting>
  <conditionalFormatting sqref="B19:K20">
    <cfRule type="expression" dxfId="5" priority="24">
      <formula>$F$2="×"</formula>
    </cfRule>
  </conditionalFormatting>
  <conditionalFormatting sqref="B22:K22">
    <cfRule type="expression" dxfId="4" priority="2">
      <formula>$F$2="×"</formula>
    </cfRule>
  </conditionalFormatting>
  <conditionalFormatting sqref="B24:K25">
    <cfRule type="expression" dxfId="3" priority="23">
      <formula>$F$2="×"</formula>
    </cfRule>
  </conditionalFormatting>
  <conditionalFormatting sqref="B27:K27">
    <cfRule type="expression" dxfId="2" priority="1">
      <formula>$F$2="×"</formula>
    </cfRule>
  </conditionalFormatting>
  <conditionalFormatting sqref="F21:K21">
    <cfRule type="expression" dxfId="1" priority="21">
      <formula>$F$2="×"</formula>
    </cfRule>
  </conditionalFormatting>
  <printOptions horizontalCentered="1"/>
  <pageMargins left="0.70866141732283472" right="0.70866141732283472" top="0.74803149606299213" bottom="0.55118110236220474" header="0.31496062992125984" footer="0.31496062992125984"/>
  <pageSetup paperSize="9" scale="52" fitToHeight="0" orientation="landscape" r:id="rId1"/>
  <rowBreaks count="1" manualBreakCount="1">
    <brk id="16" max="10" man="1"/>
  </rowBreaks>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C146C-7EE2-4144-BF7B-3DB28CBFB23F}">
  <sheetPr>
    <tabColor theme="6" tint="0.39997558519241921"/>
    <pageSetUpPr fitToPage="1"/>
  </sheetPr>
  <dimension ref="A1:J9"/>
  <sheetViews>
    <sheetView view="pageBreakPreview" zoomScale="80" zoomScaleNormal="115" zoomScaleSheetLayoutView="80" workbookViewId="0">
      <selection activeCell="A4" sqref="A4:A5"/>
    </sheetView>
  </sheetViews>
  <sheetFormatPr defaultColWidth="9" defaultRowHeight="13.5"/>
  <cols>
    <col min="1" max="1" width="37.875" style="143" customWidth="1"/>
    <col min="2" max="5" width="15.125" style="151" customWidth="1"/>
    <col min="6" max="6" width="16.5" style="151" customWidth="1"/>
    <col min="7" max="7" width="24.25" style="151" customWidth="1"/>
    <col min="8" max="8" width="19.75" style="151" customWidth="1"/>
    <col min="9" max="9" width="42.125" style="143" customWidth="1"/>
    <col min="10" max="10" width="55.25" style="145" customWidth="1"/>
    <col min="11" max="16" width="14.625" style="143" customWidth="1"/>
    <col min="17" max="17" width="18.875" style="143" customWidth="1"/>
    <col min="18" max="18" width="9" style="143"/>
    <col min="19" max="25" width="9" style="143" customWidth="1"/>
    <col min="26" max="16384" width="9" style="143"/>
  </cols>
  <sheetData>
    <row r="1" spans="1:10" ht="73.5" customHeight="1">
      <c r="A1" s="144" t="s">
        <v>294</v>
      </c>
      <c r="B1" s="408" t="s">
        <v>295</v>
      </c>
      <c r="C1" s="409"/>
      <c r="D1" s="409"/>
      <c r="E1" s="409"/>
      <c r="F1" s="409"/>
      <c r="G1" s="409"/>
      <c r="H1" s="409"/>
      <c r="I1" s="165" t="str">
        <f>'1号申請書兼請求書'!N29</f>
        <v>法人名：</v>
      </c>
    </row>
    <row r="2" spans="1:10" ht="41.25" customHeight="1">
      <c r="A2" s="410" t="s">
        <v>296</v>
      </c>
      <c r="B2" s="411"/>
      <c r="C2" s="411"/>
      <c r="D2" s="411"/>
      <c r="E2" s="411"/>
      <c r="F2" s="411"/>
      <c r="G2" s="411"/>
      <c r="H2" s="411"/>
      <c r="I2" s="412" t="s">
        <v>143</v>
      </c>
      <c r="J2" s="414" t="s">
        <v>170</v>
      </c>
    </row>
    <row r="3" spans="1:10" ht="72.75" customHeight="1">
      <c r="A3" s="140" t="s">
        <v>287</v>
      </c>
      <c r="B3" s="141" t="s">
        <v>171</v>
      </c>
      <c r="C3" s="141" t="s">
        <v>172</v>
      </c>
      <c r="D3" s="141" t="s">
        <v>173</v>
      </c>
      <c r="E3" s="141" t="s">
        <v>174</v>
      </c>
      <c r="F3" s="141" t="s">
        <v>175</v>
      </c>
      <c r="G3" s="141" t="s">
        <v>176</v>
      </c>
      <c r="H3" s="141" t="s">
        <v>177</v>
      </c>
      <c r="I3" s="413"/>
      <c r="J3" s="414"/>
    </row>
    <row r="4" spans="1:10" ht="84.75" customHeight="1">
      <c r="A4" s="147" t="s">
        <v>322</v>
      </c>
      <c r="B4" s="148"/>
      <c r="C4" s="148"/>
      <c r="D4" s="94" t="e">
        <f>C4/B4</f>
        <v>#DIV/0!</v>
      </c>
      <c r="E4" s="95" t="e">
        <f>(D4-0.02)*B4</f>
        <v>#DIV/0!</v>
      </c>
      <c r="F4" s="96"/>
      <c r="G4" s="149"/>
      <c r="H4" s="98"/>
      <c r="I4" s="150">
        <f>F4*G4*H4</f>
        <v>0</v>
      </c>
      <c r="J4" s="142"/>
    </row>
    <row r="5" spans="1:10" ht="93.75" customHeight="1">
      <c r="A5" s="147" t="s">
        <v>323</v>
      </c>
      <c r="B5" s="148"/>
      <c r="C5" s="148"/>
      <c r="D5" s="94" t="e">
        <f>C5/B5</f>
        <v>#DIV/0!</v>
      </c>
      <c r="E5" s="95" t="e">
        <f>(D5-0.02)*B5</f>
        <v>#DIV/0!</v>
      </c>
      <c r="F5" s="96"/>
      <c r="G5" s="149"/>
      <c r="H5" s="98"/>
      <c r="I5" s="150">
        <f>F5*G5*H5</f>
        <v>0</v>
      </c>
      <c r="J5" s="142"/>
    </row>
    <row r="6" spans="1:10" ht="90" customHeight="1">
      <c r="A6" s="147" t="s">
        <v>288</v>
      </c>
      <c r="B6" s="415"/>
      <c r="C6" s="416"/>
      <c r="D6" s="416"/>
      <c r="E6" s="416"/>
      <c r="F6" s="416"/>
      <c r="G6" s="416"/>
      <c r="H6" s="416"/>
      <c r="I6" s="150">
        <v>0</v>
      </c>
      <c r="J6" s="142"/>
    </row>
    <row r="7" spans="1:10" ht="60.75" customHeight="1">
      <c r="A7" s="406" t="s">
        <v>289</v>
      </c>
      <c r="B7" s="407"/>
      <c r="C7" s="407"/>
      <c r="D7" s="407"/>
      <c r="E7" s="407"/>
      <c r="F7" s="407"/>
      <c r="G7" s="407"/>
      <c r="H7" s="407"/>
      <c r="I7" s="407"/>
    </row>
    <row r="9" spans="1:10">
      <c r="A9" s="145"/>
    </row>
  </sheetData>
  <mergeCells count="6">
    <mergeCell ref="A7:I7"/>
    <mergeCell ref="J2:J3"/>
    <mergeCell ref="B1:H1"/>
    <mergeCell ref="A2:H2"/>
    <mergeCell ref="I2:I3"/>
    <mergeCell ref="B6:H6"/>
  </mergeCells>
  <phoneticPr fontId="39"/>
  <conditionalFormatting sqref="A4:H5 I4:I6 A6:B6">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5" fitToHeight="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29"/>
  </cols>
  <sheetData>
    <row r="1" spans="1:2">
      <c r="A1" s="29" t="s">
        <v>48</v>
      </c>
    </row>
    <row r="2" spans="1:2">
      <c r="A2" s="29" t="s">
        <v>49</v>
      </c>
      <c r="B2" s="29">
        <v>1</v>
      </c>
    </row>
    <row r="3" spans="1:2">
      <c r="A3" s="29" t="s">
        <v>50</v>
      </c>
      <c r="B3" s="29">
        <v>2</v>
      </c>
    </row>
    <row r="4" spans="1:2">
      <c r="A4" s="29" t="s">
        <v>51</v>
      </c>
      <c r="B4" s="29">
        <v>3</v>
      </c>
    </row>
    <row r="5" spans="1:2">
      <c r="A5" s="29" t="s">
        <v>52</v>
      </c>
      <c r="B5" s="29">
        <v>4</v>
      </c>
    </row>
    <row r="6" spans="1:2">
      <c r="A6" s="29" t="s">
        <v>53</v>
      </c>
      <c r="B6" s="29">
        <v>5</v>
      </c>
    </row>
    <row r="7" spans="1:2">
      <c r="A7" s="29" t="s">
        <v>54</v>
      </c>
      <c r="B7" s="29">
        <v>6</v>
      </c>
    </row>
    <row r="8" spans="1:2">
      <c r="A8" s="29" t="s">
        <v>55</v>
      </c>
      <c r="B8" s="29">
        <v>7</v>
      </c>
    </row>
    <row r="9" spans="1:2">
      <c r="A9" s="29" t="s">
        <v>56</v>
      </c>
      <c r="B9" s="29">
        <v>8</v>
      </c>
    </row>
    <row r="10" spans="1:2">
      <c r="A10" s="29" t="s">
        <v>57</v>
      </c>
      <c r="B10" s="29">
        <v>9</v>
      </c>
    </row>
    <row r="11" spans="1:2">
      <c r="A11" s="29" t="s">
        <v>58</v>
      </c>
      <c r="B11" s="29">
        <v>10</v>
      </c>
    </row>
    <row r="12" spans="1:2">
      <c r="A12" s="29" t="s">
        <v>59</v>
      </c>
      <c r="B12" s="29">
        <v>11</v>
      </c>
    </row>
    <row r="13" spans="1:2">
      <c r="A13" s="29" t="s">
        <v>60</v>
      </c>
      <c r="B13" s="29">
        <v>12</v>
      </c>
    </row>
    <row r="14" spans="1:2">
      <c r="A14" s="29" t="s">
        <v>61</v>
      </c>
      <c r="B14" s="29">
        <v>13</v>
      </c>
    </row>
    <row r="15" spans="1:2">
      <c r="A15" s="29" t="s">
        <v>62</v>
      </c>
      <c r="B15" s="29">
        <v>14</v>
      </c>
    </row>
    <row r="16" spans="1:2">
      <c r="A16" s="29" t="s">
        <v>63</v>
      </c>
      <c r="B16" s="29">
        <v>15</v>
      </c>
    </row>
    <row r="17" spans="1:2">
      <c r="A17" s="29" t="s">
        <v>64</v>
      </c>
      <c r="B17" s="29">
        <v>16</v>
      </c>
    </row>
    <row r="18" spans="1:2">
      <c r="A18" s="29" t="s">
        <v>65</v>
      </c>
      <c r="B18" s="29">
        <v>17</v>
      </c>
    </row>
    <row r="19" spans="1:2">
      <c r="A19" s="29" t="s">
        <v>66</v>
      </c>
      <c r="B19" s="29">
        <v>18</v>
      </c>
    </row>
    <row r="20" spans="1:2">
      <c r="A20" s="29" t="s">
        <v>67</v>
      </c>
      <c r="B20" s="29">
        <v>19</v>
      </c>
    </row>
    <row r="21" spans="1:2">
      <c r="A21" s="29" t="s">
        <v>68</v>
      </c>
      <c r="B21" s="29">
        <v>20</v>
      </c>
    </row>
    <row r="22" spans="1:2">
      <c r="A22" s="29" t="s">
        <v>69</v>
      </c>
      <c r="B22" s="29">
        <v>21</v>
      </c>
    </row>
    <row r="23" spans="1:2">
      <c r="A23" s="29" t="s">
        <v>70</v>
      </c>
      <c r="B23" s="29">
        <v>22</v>
      </c>
    </row>
    <row r="24" spans="1:2">
      <c r="A24" s="29" t="s">
        <v>71</v>
      </c>
      <c r="B24" s="29">
        <v>23</v>
      </c>
    </row>
    <row r="25" spans="1:2">
      <c r="A25" s="29" t="s">
        <v>72</v>
      </c>
      <c r="B25" s="29">
        <v>24</v>
      </c>
    </row>
    <row r="26" spans="1:2">
      <c r="A26" s="29" t="s">
        <v>73</v>
      </c>
      <c r="B26" s="29">
        <v>25</v>
      </c>
    </row>
    <row r="27" spans="1:2">
      <c r="A27" s="29" t="s">
        <v>74</v>
      </c>
      <c r="B27" s="29">
        <v>26</v>
      </c>
    </row>
    <row r="28" spans="1:2">
      <c r="A28" s="29" t="s">
        <v>75</v>
      </c>
      <c r="B28" s="29">
        <v>27</v>
      </c>
    </row>
    <row r="29" spans="1:2">
      <c r="A29" s="29" t="s">
        <v>76</v>
      </c>
      <c r="B29" s="29">
        <v>28</v>
      </c>
    </row>
    <row r="30" spans="1:2">
      <c r="A30" s="29" t="s">
        <v>77</v>
      </c>
      <c r="B30" s="29">
        <v>29</v>
      </c>
    </row>
    <row r="31" spans="1:2">
      <c r="A31" s="29" t="s">
        <v>78</v>
      </c>
      <c r="B31" s="29">
        <v>30</v>
      </c>
    </row>
    <row r="32" spans="1:2">
      <c r="A32" s="29" t="s">
        <v>79</v>
      </c>
      <c r="B32" s="29">
        <v>31</v>
      </c>
    </row>
    <row r="33" spans="1:2">
      <c r="A33" s="29" t="s">
        <v>80</v>
      </c>
      <c r="B33" s="29">
        <v>32</v>
      </c>
    </row>
    <row r="34" spans="1:2">
      <c r="A34" s="29" t="s">
        <v>81</v>
      </c>
      <c r="B34" s="29">
        <v>33</v>
      </c>
    </row>
    <row r="35" spans="1:2">
      <c r="A35" s="29" t="s">
        <v>82</v>
      </c>
      <c r="B35" s="29">
        <v>34</v>
      </c>
    </row>
    <row r="36" spans="1:2">
      <c r="A36" s="29" t="s">
        <v>83</v>
      </c>
      <c r="B36" s="29">
        <v>35</v>
      </c>
    </row>
    <row r="37" spans="1:2">
      <c r="A37" s="29" t="s">
        <v>84</v>
      </c>
      <c r="B37" s="29">
        <v>36</v>
      </c>
    </row>
    <row r="38" spans="1:2">
      <c r="A38" s="29" t="s">
        <v>85</v>
      </c>
      <c r="B38" s="29">
        <v>37</v>
      </c>
    </row>
    <row r="39" spans="1:2">
      <c r="A39" s="29" t="s">
        <v>86</v>
      </c>
      <c r="B39" s="29">
        <v>38</v>
      </c>
    </row>
    <row r="40" spans="1:2">
      <c r="A40" s="29" t="s">
        <v>87</v>
      </c>
      <c r="B40" s="29">
        <v>39</v>
      </c>
    </row>
    <row r="41" spans="1:2">
      <c r="A41" s="29" t="s">
        <v>88</v>
      </c>
      <c r="B41" s="29">
        <v>40</v>
      </c>
    </row>
    <row r="42" spans="1:2">
      <c r="A42" s="29" t="s">
        <v>89</v>
      </c>
      <c r="B42" s="29">
        <v>41</v>
      </c>
    </row>
    <row r="43" spans="1:2">
      <c r="A43" s="29" t="s">
        <v>90</v>
      </c>
      <c r="B43" s="29">
        <v>42</v>
      </c>
    </row>
    <row r="44" spans="1:2">
      <c r="A44" s="29" t="s">
        <v>91</v>
      </c>
      <c r="B44" s="29">
        <v>43</v>
      </c>
    </row>
    <row r="45" spans="1:2">
      <c r="A45" s="29" t="s">
        <v>92</v>
      </c>
      <c r="B45" s="29">
        <v>44</v>
      </c>
    </row>
    <row r="46" spans="1:2">
      <c r="A46" s="29" t="s">
        <v>93</v>
      </c>
      <c r="B46" s="29">
        <v>45</v>
      </c>
    </row>
    <row r="47" spans="1:2">
      <c r="A47" s="29" t="s">
        <v>94</v>
      </c>
      <c r="B47" s="29">
        <v>46</v>
      </c>
    </row>
    <row r="48" spans="1:2">
      <c r="A48" s="29" t="s">
        <v>95</v>
      </c>
      <c r="B48" s="29">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rgb="FFFFC000"/>
  </sheetPr>
  <dimension ref="A1:CC118"/>
  <sheetViews>
    <sheetView showGridLines="0" view="pageBreakPreview" zoomScale="97" zoomScaleNormal="100" zoomScaleSheetLayoutView="85" workbookViewId="0">
      <selection activeCell="N41" sqref="N41:W41"/>
    </sheetView>
  </sheetViews>
  <sheetFormatPr defaultColWidth="1.375" defaultRowHeight="6.75" customHeight="1"/>
  <cols>
    <col min="1" max="5" width="3.375" style="9" customWidth="1"/>
    <col min="6" max="6" width="5.375" style="9" customWidth="1"/>
    <col min="7" max="12" width="1.375" style="9"/>
    <col min="13" max="13" width="11.375" style="9" customWidth="1"/>
    <col min="14" max="61" width="1.375" style="9"/>
    <col min="62" max="62" width="1.375" style="9" customWidth="1"/>
    <col min="63" max="65" width="1.375" style="9"/>
    <col min="66" max="66" width="1.375" style="9" customWidth="1"/>
    <col min="67" max="79" width="1.375" style="9"/>
    <col min="80" max="81" width="2.375" style="9" customWidth="1"/>
    <col min="82" max="16384" width="1.375" style="9"/>
  </cols>
  <sheetData>
    <row r="1" spans="1:77" ht="15.75" customHeight="1">
      <c r="A1" s="3" t="s">
        <v>164</v>
      </c>
      <c r="B1" s="3"/>
      <c r="C1" s="3"/>
      <c r="D1" s="3"/>
      <c r="E1" s="3"/>
      <c r="F1" s="3"/>
      <c r="G1" s="1"/>
      <c r="H1" s="1"/>
      <c r="I1" s="1"/>
      <c r="J1" s="2"/>
      <c r="K1" s="2"/>
      <c r="L1" s="2"/>
      <c r="M1" s="2"/>
      <c r="N1" s="2"/>
      <c r="O1" s="2"/>
      <c r="P1" s="2"/>
      <c r="Q1" s="2"/>
      <c r="R1" s="121"/>
      <c r="S1" s="121"/>
      <c r="T1" s="121"/>
      <c r="U1" s="121"/>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4"/>
      <c r="BK1" s="5"/>
      <c r="BL1" s="6"/>
      <c r="BM1" s="6"/>
      <c r="BN1" s="6"/>
      <c r="BO1" s="6"/>
      <c r="BP1" s="6"/>
      <c r="BQ1" s="7"/>
      <c r="BR1" s="7"/>
      <c r="BS1" s="8"/>
      <c r="BT1" s="8"/>
      <c r="BU1" s="8"/>
      <c r="BV1" s="8"/>
      <c r="BW1" s="8"/>
      <c r="BX1" s="8"/>
      <c r="BY1" s="8"/>
    </row>
    <row r="2" spans="1:77" ht="6.75" customHeight="1">
      <c r="A2" s="3"/>
      <c r="B2" s="3"/>
      <c r="C2" s="205" t="s">
        <v>112</v>
      </c>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5"/>
      <c r="AJ2" s="205"/>
      <c r="AK2" s="205"/>
      <c r="AL2" s="205"/>
      <c r="AM2" s="205"/>
      <c r="AN2" s="205"/>
      <c r="AO2" s="205"/>
      <c r="AP2" s="205"/>
      <c r="AQ2" s="205"/>
      <c r="AR2" s="205"/>
      <c r="AS2" s="205"/>
      <c r="AT2" s="205"/>
      <c r="AU2" s="205"/>
      <c r="AV2" s="205"/>
      <c r="AW2" s="205"/>
      <c r="AX2" s="205"/>
      <c r="AY2" s="205"/>
      <c r="AZ2" s="205"/>
      <c r="BA2" s="205"/>
      <c r="BB2" s="205"/>
      <c r="BC2" s="205"/>
      <c r="BD2" s="205"/>
      <c r="BE2" s="205"/>
      <c r="BF2" s="205"/>
      <c r="BG2" s="205"/>
      <c r="BH2" s="205"/>
      <c r="BI2" s="205"/>
      <c r="BJ2" s="205"/>
      <c r="BK2" s="205"/>
      <c r="BL2" s="205"/>
      <c r="BM2" s="205"/>
      <c r="BN2" s="205"/>
      <c r="BO2" s="205"/>
      <c r="BP2" s="205"/>
      <c r="BQ2" s="205"/>
      <c r="BR2" s="205"/>
      <c r="BS2" s="205"/>
      <c r="BT2" s="205"/>
      <c r="BU2" s="205"/>
      <c r="BV2" s="205"/>
      <c r="BW2" s="8"/>
      <c r="BX2" s="8"/>
      <c r="BY2" s="8"/>
    </row>
    <row r="3" spans="1:77" ht="6.75" customHeight="1">
      <c r="A3" s="3"/>
      <c r="B3" s="3"/>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5"/>
      <c r="AM3" s="205"/>
      <c r="AN3" s="205"/>
      <c r="AO3" s="205"/>
      <c r="AP3" s="205"/>
      <c r="AQ3" s="205"/>
      <c r="AR3" s="205"/>
      <c r="AS3" s="205"/>
      <c r="AT3" s="205"/>
      <c r="AU3" s="205"/>
      <c r="AV3" s="205"/>
      <c r="AW3" s="205"/>
      <c r="AX3" s="205"/>
      <c r="AY3" s="205"/>
      <c r="AZ3" s="205"/>
      <c r="BA3" s="205"/>
      <c r="BB3" s="205"/>
      <c r="BC3" s="205"/>
      <c r="BD3" s="205"/>
      <c r="BE3" s="205"/>
      <c r="BF3" s="205"/>
      <c r="BG3" s="205"/>
      <c r="BH3" s="205"/>
      <c r="BI3" s="205"/>
      <c r="BJ3" s="205"/>
      <c r="BK3" s="205"/>
      <c r="BL3" s="205"/>
      <c r="BM3" s="205"/>
      <c r="BN3" s="205"/>
      <c r="BO3" s="205"/>
      <c r="BP3" s="205"/>
      <c r="BQ3" s="205"/>
      <c r="BR3" s="205"/>
      <c r="BS3" s="205"/>
      <c r="BT3" s="205"/>
      <c r="BU3" s="205"/>
      <c r="BV3" s="205"/>
      <c r="BW3" s="8"/>
      <c r="BX3" s="8"/>
      <c r="BY3" s="8"/>
    </row>
    <row r="4" spans="1:77" ht="6.75" customHeight="1">
      <c r="A4" s="3"/>
      <c r="B4" s="3"/>
      <c r="C4" s="205"/>
      <c r="D4" s="205"/>
      <c r="E4" s="205"/>
      <c r="F4" s="205"/>
      <c r="G4" s="205"/>
      <c r="H4" s="205"/>
      <c r="I4" s="205"/>
      <c r="J4" s="205"/>
      <c r="K4" s="205"/>
      <c r="L4" s="205"/>
      <c r="M4" s="205"/>
      <c r="N4" s="205"/>
      <c r="O4" s="205"/>
      <c r="P4" s="205"/>
      <c r="Q4" s="205"/>
      <c r="R4" s="205"/>
      <c r="S4" s="205"/>
      <c r="T4" s="205"/>
      <c r="U4" s="205"/>
      <c r="V4" s="205"/>
      <c r="W4" s="205"/>
      <c r="X4" s="205"/>
      <c r="Y4" s="205"/>
      <c r="Z4" s="205"/>
      <c r="AA4" s="205"/>
      <c r="AB4" s="205"/>
      <c r="AC4" s="205"/>
      <c r="AD4" s="205"/>
      <c r="AE4" s="205"/>
      <c r="AF4" s="205"/>
      <c r="AG4" s="205"/>
      <c r="AH4" s="205"/>
      <c r="AI4" s="205"/>
      <c r="AJ4" s="205"/>
      <c r="AK4" s="205"/>
      <c r="AL4" s="205"/>
      <c r="AM4" s="205"/>
      <c r="AN4" s="205"/>
      <c r="AO4" s="205"/>
      <c r="AP4" s="205"/>
      <c r="AQ4" s="205"/>
      <c r="AR4" s="205"/>
      <c r="AS4" s="205"/>
      <c r="AT4" s="205"/>
      <c r="AU4" s="205"/>
      <c r="AV4" s="205"/>
      <c r="AW4" s="205"/>
      <c r="AX4" s="205"/>
      <c r="AY4" s="205"/>
      <c r="AZ4" s="205"/>
      <c r="BA4" s="205"/>
      <c r="BB4" s="205"/>
      <c r="BC4" s="205"/>
      <c r="BD4" s="205"/>
      <c r="BE4" s="205"/>
      <c r="BF4" s="205"/>
      <c r="BG4" s="205"/>
      <c r="BH4" s="205"/>
      <c r="BI4" s="205"/>
      <c r="BJ4" s="205"/>
      <c r="BK4" s="205"/>
      <c r="BL4" s="205"/>
      <c r="BM4" s="205"/>
      <c r="BN4" s="205"/>
      <c r="BO4" s="205"/>
      <c r="BP4" s="205"/>
      <c r="BQ4" s="205"/>
      <c r="BR4" s="205"/>
      <c r="BS4" s="205"/>
      <c r="BT4" s="205"/>
      <c r="BU4" s="205"/>
      <c r="BV4" s="205"/>
      <c r="BW4" s="8"/>
      <c r="BX4" s="8"/>
      <c r="BY4" s="8"/>
    </row>
    <row r="5" spans="1:77" ht="6.75" customHeight="1">
      <c r="A5" s="3"/>
      <c r="B5" s="3"/>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c r="AF5" s="205"/>
      <c r="AG5" s="205"/>
      <c r="AH5" s="205"/>
      <c r="AI5" s="205"/>
      <c r="AJ5" s="205"/>
      <c r="AK5" s="205"/>
      <c r="AL5" s="205"/>
      <c r="AM5" s="205"/>
      <c r="AN5" s="205"/>
      <c r="AO5" s="205"/>
      <c r="AP5" s="205"/>
      <c r="AQ5" s="205"/>
      <c r="AR5" s="205"/>
      <c r="AS5" s="205"/>
      <c r="AT5" s="205"/>
      <c r="AU5" s="205"/>
      <c r="AV5" s="205"/>
      <c r="AW5" s="205"/>
      <c r="AX5" s="205"/>
      <c r="AY5" s="205"/>
      <c r="AZ5" s="205"/>
      <c r="BA5" s="205"/>
      <c r="BB5" s="205"/>
      <c r="BC5" s="205"/>
      <c r="BD5" s="205"/>
      <c r="BE5" s="205"/>
      <c r="BF5" s="205"/>
      <c r="BG5" s="205"/>
      <c r="BH5" s="205"/>
      <c r="BI5" s="205"/>
      <c r="BJ5" s="205"/>
      <c r="BK5" s="205"/>
      <c r="BL5" s="205"/>
      <c r="BM5" s="205"/>
      <c r="BN5" s="205"/>
      <c r="BO5" s="205"/>
      <c r="BP5" s="205"/>
      <c r="BQ5" s="205"/>
      <c r="BR5" s="205"/>
      <c r="BS5" s="205"/>
      <c r="BT5" s="205"/>
      <c r="BU5" s="205"/>
      <c r="BV5" s="205"/>
      <c r="BW5" s="10"/>
      <c r="BX5" s="10"/>
      <c r="BY5" s="10"/>
    </row>
    <row r="6" spans="1:77" ht="6.75" customHeight="1">
      <c r="A6" s="3"/>
      <c r="B6" s="206" t="s">
        <v>194</v>
      </c>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c r="AD6" s="206"/>
      <c r="AE6" s="206"/>
      <c r="AF6" s="206"/>
      <c r="AG6" s="206"/>
      <c r="AH6" s="206"/>
      <c r="AI6" s="206"/>
      <c r="AJ6" s="206"/>
      <c r="AK6" s="206"/>
      <c r="AL6" s="206"/>
      <c r="AM6" s="206"/>
      <c r="AN6" s="206"/>
      <c r="AO6" s="206"/>
      <c r="AP6" s="206"/>
      <c r="AQ6" s="206"/>
      <c r="AR6" s="206"/>
      <c r="AS6" s="206"/>
      <c r="AT6" s="206"/>
      <c r="AU6" s="206"/>
      <c r="AV6" s="206"/>
      <c r="AW6" s="206"/>
      <c r="AX6" s="206"/>
      <c r="AY6" s="206"/>
      <c r="AZ6" s="206"/>
      <c r="BA6" s="206"/>
      <c r="BB6" s="206"/>
      <c r="BC6" s="206"/>
      <c r="BD6" s="206"/>
      <c r="BE6" s="206"/>
      <c r="BF6" s="206"/>
      <c r="BG6" s="206"/>
      <c r="BH6" s="206"/>
      <c r="BI6" s="206"/>
      <c r="BJ6" s="206"/>
      <c r="BK6" s="206"/>
      <c r="BL6" s="206"/>
      <c r="BM6" s="206"/>
      <c r="BN6" s="10"/>
      <c r="BO6" s="10"/>
      <c r="BP6" s="10"/>
      <c r="BQ6" s="10"/>
      <c r="BR6" s="10"/>
      <c r="BS6" s="10"/>
      <c r="BT6" s="10"/>
      <c r="BU6" s="10"/>
      <c r="BV6" s="10"/>
      <c r="BW6" s="10"/>
      <c r="BX6" s="10"/>
      <c r="BY6" s="10"/>
    </row>
    <row r="7" spans="1:77" ht="6.75" customHeight="1">
      <c r="A7" s="3"/>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8"/>
      <c r="BO7" s="8"/>
      <c r="BP7" s="8"/>
      <c r="BQ7" s="8"/>
      <c r="BR7" s="8"/>
      <c r="BS7" s="8"/>
      <c r="BT7" s="8"/>
      <c r="BU7" s="8"/>
      <c r="BV7" s="8"/>
      <c r="BW7" s="8"/>
      <c r="BX7" s="8"/>
      <c r="BY7" s="8"/>
    </row>
    <row r="8" spans="1:77" ht="6.75" customHeight="1">
      <c r="A8" s="3"/>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c r="AD8" s="206"/>
      <c r="AE8" s="206"/>
      <c r="AF8" s="206"/>
      <c r="AG8" s="206"/>
      <c r="AH8" s="206"/>
      <c r="AI8" s="206"/>
      <c r="AJ8" s="206"/>
      <c r="AK8" s="206"/>
      <c r="AL8" s="206"/>
      <c r="AM8" s="206"/>
      <c r="AN8" s="206"/>
      <c r="AO8" s="206"/>
      <c r="AP8" s="206"/>
      <c r="AQ8" s="206"/>
      <c r="AR8" s="206"/>
      <c r="AS8" s="206"/>
      <c r="AT8" s="206"/>
      <c r="AU8" s="206"/>
      <c r="AV8" s="206"/>
      <c r="AW8" s="206"/>
      <c r="AX8" s="206"/>
      <c r="AY8" s="206"/>
      <c r="AZ8" s="206"/>
      <c r="BA8" s="206"/>
      <c r="BB8" s="206"/>
      <c r="BC8" s="206"/>
      <c r="BD8" s="206"/>
      <c r="BE8" s="206"/>
      <c r="BF8" s="206"/>
      <c r="BG8" s="206"/>
      <c r="BH8" s="206"/>
      <c r="BI8" s="206"/>
      <c r="BJ8" s="206"/>
      <c r="BK8" s="206"/>
      <c r="BL8" s="206"/>
      <c r="BM8" s="206"/>
      <c r="BN8" s="8"/>
      <c r="BO8" s="8"/>
      <c r="BP8" s="8"/>
      <c r="BQ8" s="8"/>
      <c r="BR8" s="8"/>
      <c r="BS8" s="8"/>
      <c r="BT8" s="8"/>
      <c r="BU8" s="8"/>
      <c r="BV8" s="8"/>
      <c r="BW8" s="8"/>
      <c r="BX8" s="8"/>
      <c r="BY8" s="8"/>
    </row>
    <row r="9" spans="1:77" ht="6.75" customHeight="1">
      <c r="B9" s="207" t="s">
        <v>242</v>
      </c>
      <c r="C9" s="207"/>
      <c r="D9" s="207"/>
      <c r="E9" s="207"/>
      <c r="F9" s="207"/>
      <c r="G9" s="207"/>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7"/>
      <c r="AY9" s="207"/>
      <c r="AZ9" s="207"/>
      <c r="BA9" s="207"/>
      <c r="BB9" s="207"/>
      <c r="BC9" s="207"/>
      <c r="BD9" s="207"/>
      <c r="BE9" s="207"/>
      <c r="BF9" s="207"/>
      <c r="BG9" s="207"/>
      <c r="BH9" s="207"/>
      <c r="BI9" s="207"/>
      <c r="BJ9" s="207"/>
      <c r="BK9" s="207"/>
      <c r="BL9" s="207"/>
      <c r="BM9" s="207"/>
      <c r="BN9" s="207"/>
      <c r="BO9" s="207"/>
      <c r="BP9" s="207"/>
      <c r="BQ9" s="207"/>
      <c r="BR9" s="207"/>
      <c r="BS9" s="207"/>
      <c r="BT9" s="207"/>
      <c r="BU9" s="207"/>
      <c r="BV9" s="207"/>
      <c r="BW9" s="207"/>
      <c r="BX9" s="207"/>
      <c r="BY9" s="207"/>
    </row>
    <row r="10" spans="1:77" ht="7.5" customHeight="1">
      <c r="B10" s="207"/>
      <c r="C10" s="207"/>
      <c r="D10" s="207"/>
      <c r="E10" s="207"/>
      <c r="F10" s="207"/>
      <c r="G10" s="207"/>
      <c r="H10" s="207"/>
      <c r="I10" s="207"/>
      <c r="J10" s="207"/>
      <c r="K10" s="207"/>
      <c r="L10" s="207"/>
      <c r="M10" s="207"/>
      <c r="N10" s="207"/>
      <c r="O10" s="207"/>
      <c r="P10" s="207"/>
      <c r="Q10" s="207"/>
      <c r="R10" s="207"/>
      <c r="S10" s="207"/>
      <c r="T10" s="207"/>
      <c r="U10" s="207"/>
      <c r="V10" s="207"/>
      <c r="W10" s="207"/>
      <c r="X10" s="207"/>
      <c r="Y10" s="207"/>
      <c r="Z10" s="207"/>
      <c r="AA10" s="207"/>
      <c r="AB10" s="207"/>
      <c r="AC10" s="207"/>
      <c r="AD10" s="207"/>
      <c r="AE10" s="207"/>
      <c r="AF10" s="207"/>
      <c r="AG10" s="207"/>
      <c r="AH10" s="207"/>
      <c r="AI10" s="207"/>
      <c r="AJ10" s="207"/>
      <c r="AK10" s="207"/>
      <c r="AL10" s="207"/>
      <c r="AM10" s="207"/>
      <c r="AN10" s="207"/>
      <c r="AO10" s="207"/>
      <c r="AP10" s="207"/>
      <c r="AQ10" s="207"/>
      <c r="AR10" s="207"/>
      <c r="AS10" s="207"/>
      <c r="AT10" s="207"/>
      <c r="AU10" s="207"/>
      <c r="AV10" s="207"/>
      <c r="AW10" s="207"/>
      <c r="AX10" s="207"/>
      <c r="AY10" s="207"/>
      <c r="AZ10" s="207"/>
      <c r="BA10" s="207"/>
      <c r="BB10" s="207"/>
      <c r="BC10" s="207"/>
      <c r="BD10" s="207"/>
      <c r="BE10" s="207"/>
      <c r="BF10" s="207"/>
      <c r="BG10" s="207"/>
      <c r="BH10" s="207"/>
      <c r="BI10" s="207"/>
      <c r="BJ10" s="207"/>
      <c r="BK10" s="207"/>
      <c r="BL10" s="207"/>
      <c r="BM10" s="207"/>
      <c r="BN10" s="207"/>
      <c r="BO10" s="207"/>
      <c r="BP10" s="207"/>
      <c r="BQ10" s="207"/>
      <c r="BR10" s="207"/>
      <c r="BS10" s="207"/>
      <c r="BT10" s="207"/>
      <c r="BU10" s="207"/>
      <c r="BV10" s="207"/>
      <c r="BW10" s="207"/>
      <c r="BX10" s="207"/>
      <c r="BY10" s="207"/>
    </row>
    <row r="11" spans="1:77" ht="6.75" customHeight="1">
      <c r="A11" s="10"/>
      <c r="B11" s="207"/>
      <c r="C11" s="207"/>
      <c r="D11" s="207"/>
      <c r="E11" s="207"/>
      <c r="F11" s="207"/>
      <c r="G11" s="207"/>
      <c r="H11" s="207"/>
      <c r="I11" s="207"/>
      <c r="J11" s="207"/>
      <c r="K11" s="207"/>
      <c r="L11" s="207"/>
      <c r="M11" s="207"/>
      <c r="N11" s="207"/>
      <c r="O11" s="207"/>
      <c r="P11" s="207"/>
      <c r="Q11" s="207"/>
      <c r="R11" s="207"/>
      <c r="S11" s="207"/>
      <c r="T11" s="207"/>
      <c r="U11" s="207"/>
      <c r="V11" s="207"/>
      <c r="W11" s="207"/>
      <c r="X11" s="207"/>
      <c r="Y11" s="207"/>
      <c r="Z11" s="207"/>
      <c r="AA11" s="207"/>
      <c r="AB11" s="207"/>
      <c r="AC11" s="207"/>
      <c r="AD11" s="207"/>
      <c r="AE11" s="207"/>
      <c r="AF11" s="207"/>
      <c r="AG11" s="207"/>
      <c r="AH11" s="207"/>
      <c r="AI11" s="207"/>
      <c r="AJ11" s="207"/>
      <c r="AK11" s="207"/>
      <c r="AL11" s="207"/>
      <c r="AM11" s="207"/>
      <c r="AN11" s="207"/>
      <c r="AO11" s="207"/>
      <c r="AP11" s="207"/>
      <c r="AQ11" s="207"/>
      <c r="AR11" s="207"/>
      <c r="AS11" s="207"/>
      <c r="AT11" s="207"/>
      <c r="AU11" s="207"/>
      <c r="AV11" s="207"/>
      <c r="AW11" s="207"/>
      <c r="AX11" s="207"/>
      <c r="AY11" s="207"/>
      <c r="AZ11" s="207"/>
      <c r="BA11" s="207"/>
      <c r="BB11" s="207"/>
      <c r="BC11" s="207"/>
      <c r="BD11" s="207"/>
      <c r="BE11" s="207"/>
      <c r="BF11" s="207"/>
      <c r="BG11" s="207"/>
      <c r="BH11" s="207"/>
      <c r="BI11" s="207"/>
      <c r="BJ11" s="207"/>
      <c r="BK11" s="207"/>
      <c r="BL11" s="207"/>
      <c r="BM11" s="207"/>
      <c r="BN11" s="207"/>
      <c r="BO11" s="207"/>
      <c r="BP11" s="207"/>
      <c r="BQ11" s="207"/>
      <c r="BR11" s="207"/>
      <c r="BS11" s="207"/>
      <c r="BT11" s="207"/>
      <c r="BU11" s="207"/>
      <c r="BV11" s="207"/>
      <c r="BW11" s="207"/>
      <c r="BX11" s="207"/>
      <c r="BY11" s="207"/>
    </row>
    <row r="12" spans="1:77" ht="6.75" customHeight="1">
      <c r="A12" s="10"/>
      <c r="B12" s="207"/>
      <c r="C12" s="207"/>
      <c r="D12" s="207"/>
      <c r="E12" s="207"/>
      <c r="F12" s="207"/>
      <c r="G12" s="207"/>
      <c r="H12" s="207"/>
      <c r="I12" s="207"/>
      <c r="J12" s="207"/>
      <c r="K12" s="207"/>
      <c r="L12" s="207"/>
      <c r="M12" s="207"/>
      <c r="N12" s="207"/>
      <c r="O12" s="207"/>
      <c r="P12" s="207"/>
      <c r="Q12" s="207"/>
      <c r="R12" s="207"/>
      <c r="S12" s="207"/>
      <c r="T12" s="207"/>
      <c r="U12" s="207"/>
      <c r="V12" s="207"/>
      <c r="W12" s="207"/>
      <c r="X12" s="207"/>
      <c r="Y12" s="207"/>
      <c r="Z12" s="207"/>
      <c r="AA12" s="207"/>
      <c r="AB12" s="207"/>
      <c r="AC12" s="207"/>
      <c r="AD12" s="207"/>
      <c r="AE12" s="207"/>
      <c r="AF12" s="207"/>
      <c r="AG12" s="207"/>
      <c r="AH12" s="207"/>
      <c r="AI12" s="207"/>
      <c r="AJ12" s="207"/>
      <c r="AK12" s="207"/>
      <c r="AL12" s="207"/>
      <c r="AM12" s="207"/>
      <c r="AN12" s="207"/>
      <c r="AO12" s="207"/>
      <c r="AP12" s="207"/>
      <c r="AQ12" s="207"/>
      <c r="AR12" s="207"/>
      <c r="AS12" s="207"/>
      <c r="AT12" s="207"/>
      <c r="AU12" s="207"/>
      <c r="AV12" s="207"/>
      <c r="AW12" s="207"/>
      <c r="AX12" s="207"/>
      <c r="AY12" s="207"/>
      <c r="AZ12" s="207"/>
      <c r="BA12" s="207"/>
      <c r="BB12" s="207"/>
      <c r="BC12" s="207"/>
      <c r="BD12" s="207"/>
      <c r="BE12" s="207"/>
      <c r="BF12" s="207"/>
      <c r="BG12" s="207"/>
      <c r="BH12" s="207"/>
      <c r="BI12" s="207"/>
      <c r="BJ12" s="207"/>
      <c r="BK12" s="207"/>
      <c r="BL12" s="207"/>
      <c r="BM12" s="207"/>
      <c r="BN12" s="207"/>
      <c r="BO12" s="207"/>
      <c r="BP12" s="207"/>
      <c r="BQ12" s="207"/>
      <c r="BR12" s="207"/>
      <c r="BS12" s="207"/>
      <c r="BT12" s="207"/>
      <c r="BU12" s="207"/>
      <c r="BV12" s="207"/>
      <c r="BW12" s="207"/>
      <c r="BX12" s="207"/>
      <c r="BY12" s="207"/>
    </row>
    <row r="13" spans="1:77" ht="6.75" customHeight="1">
      <c r="A13" s="210" t="s">
        <v>0</v>
      </c>
      <c r="B13" s="210"/>
      <c r="C13" s="210"/>
      <c r="D13" s="210"/>
      <c r="E13" s="210"/>
      <c r="F13" s="210"/>
      <c r="G13" s="210"/>
      <c r="H13" s="210"/>
      <c r="I13" s="210"/>
      <c r="J13" s="210"/>
      <c r="K13" s="210"/>
      <c r="L13" s="210"/>
      <c r="M13" s="210"/>
      <c r="N13" s="210"/>
      <c r="O13" s="210"/>
      <c r="P13" s="210"/>
      <c r="Q13" s="122"/>
      <c r="R13" s="122"/>
      <c r="S13" s="122"/>
      <c r="T13" s="122"/>
      <c r="U13" s="122"/>
      <c r="V13" s="122"/>
      <c r="W13" s="122"/>
      <c r="X13" s="122"/>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c r="AV13" s="122"/>
      <c r="AW13" s="122"/>
      <c r="AX13" s="122"/>
      <c r="AY13" s="122"/>
      <c r="AZ13" s="208" t="e">
        <f>IF(AND(【参考】集計用シート!P3&gt;=45748,【参考】集計用シート!P3&lt;=46112),"","↓申請対象機関の日付を入力してください")</f>
        <v>#VALUE!</v>
      </c>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c r="BW13" s="208"/>
      <c r="BX13" s="208"/>
      <c r="BY13" s="208"/>
    </row>
    <row r="14" spans="1:77" ht="6.75" customHeight="1">
      <c r="A14" s="210"/>
      <c r="B14" s="210"/>
      <c r="C14" s="210"/>
      <c r="D14" s="210"/>
      <c r="E14" s="210"/>
      <c r="F14" s="210"/>
      <c r="G14" s="210"/>
      <c r="H14" s="210"/>
      <c r="I14" s="210"/>
      <c r="J14" s="210"/>
      <c r="K14" s="210"/>
      <c r="L14" s="210"/>
      <c r="M14" s="210"/>
      <c r="N14" s="210"/>
      <c r="O14" s="210"/>
      <c r="P14" s="210"/>
      <c r="Q14" s="122"/>
      <c r="R14" s="122"/>
      <c r="S14" s="122"/>
      <c r="T14" s="122"/>
      <c r="U14" s="122"/>
      <c r="V14" s="122"/>
      <c r="W14" s="122"/>
      <c r="X14" s="122"/>
      <c r="Y14" s="122"/>
      <c r="Z14" s="122"/>
      <c r="AA14" s="122"/>
      <c r="AB14" s="122"/>
      <c r="AC14" s="122"/>
      <c r="AD14" s="122"/>
      <c r="AE14" s="122"/>
      <c r="AF14" s="122"/>
      <c r="AG14" s="122"/>
      <c r="AH14" s="122"/>
      <c r="AI14" s="122"/>
      <c r="AJ14" s="122"/>
      <c r="AK14" s="122"/>
      <c r="AL14" s="122"/>
      <c r="AM14" s="122"/>
      <c r="AN14" s="122"/>
      <c r="AO14" s="122"/>
      <c r="AP14" s="122"/>
      <c r="AQ14" s="122"/>
      <c r="AR14" s="122"/>
      <c r="AS14" s="122"/>
      <c r="AT14" s="122"/>
      <c r="AU14" s="122"/>
      <c r="AV14" s="122"/>
      <c r="AW14" s="122"/>
      <c r="AX14" s="122"/>
      <c r="AY14" s="122"/>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c r="BW14" s="208"/>
      <c r="BX14" s="208"/>
      <c r="BY14" s="208"/>
    </row>
    <row r="15" spans="1:77" ht="6.75" customHeight="1">
      <c r="A15" s="210"/>
      <c r="B15" s="210"/>
      <c r="C15" s="210"/>
      <c r="D15" s="210"/>
      <c r="E15" s="210"/>
      <c r="F15" s="210"/>
      <c r="G15" s="210"/>
      <c r="H15" s="210"/>
      <c r="I15" s="210"/>
      <c r="J15" s="210"/>
      <c r="K15" s="210"/>
      <c r="L15" s="210"/>
      <c r="M15" s="210"/>
      <c r="N15" s="210"/>
      <c r="O15" s="210"/>
      <c r="P15" s="210"/>
      <c r="Q15" s="123"/>
      <c r="R15" s="123"/>
      <c r="S15" s="123"/>
      <c r="T15" s="123"/>
      <c r="U15" s="123"/>
      <c r="V15" s="123"/>
      <c r="W15" s="123"/>
      <c r="X15" s="123"/>
      <c r="Y15" s="123"/>
      <c r="Z15" s="123"/>
      <c r="AA15" s="123"/>
      <c r="AB15" s="123"/>
      <c r="AC15" s="123"/>
      <c r="AD15" s="123"/>
      <c r="AE15" s="123"/>
      <c r="AF15" s="123"/>
      <c r="AG15" s="123"/>
      <c r="AH15" s="123"/>
      <c r="AI15" s="123"/>
      <c r="AJ15" s="123"/>
      <c r="AK15" s="123"/>
      <c r="AL15" s="123"/>
      <c r="AM15" s="123"/>
      <c r="AN15" s="123"/>
      <c r="AO15" s="123"/>
      <c r="AP15" s="123"/>
      <c r="AQ15" s="123"/>
      <c r="AR15" s="123"/>
      <c r="AS15" s="123"/>
      <c r="AT15" s="123"/>
      <c r="AU15" s="123"/>
      <c r="AV15" s="123"/>
      <c r="AW15" s="123"/>
      <c r="AX15" s="123"/>
      <c r="AY15" s="123"/>
      <c r="AZ15" s="209"/>
      <c r="BA15" s="209"/>
      <c r="BB15" s="209"/>
      <c r="BC15" s="209"/>
      <c r="BD15" s="209"/>
      <c r="BE15" s="209"/>
      <c r="BF15" s="209"/>
      <c r="BG15" s="209"/>
      <c r="BH15" s="209"/>
      <c r="BI15" s="209"/>
      <c r="BJ15" s="209"/>
      <c r="BK15" s="209"/>
      <c r="BL15" s="209"/>
      <c r="BM15" s="209"/>
      <c r="BN15" s="209"/>
      <c r="BO15" s="209"/>
      <c r="BP15" s="209"/>
      <c r="BQ15" s="209"/>
      <c r="BR15" s="209"/>
      <c r="BS15" s="209"/>
      <c r="BT15" s="209"/>
      <c r="BU15" s="209"/>
      <c r="BV15" s="209"/>
      <c r="BW15" s="209"/>
      <c r="BX15" s="209"/>
      <c r="BY15" s="209"/>
    </row>
    <row r="16" spans="1:77" ht="11.25" customHeight="1">
      <c r="A16" s="241" t="s">
        <v>160</v>
      </c>
      <c r="B16" s="242"/>
      <c r="C16" s="242"/>
      <c r="D16" s="242"/>
      <c r="E16" s="242"/>
      <c r="F16" s="242"/>
      <c r="G16" s="242"/>
      <c r="H16" s="242"/>
      <c r="I16" s="242"/>
      <c r="J16" s="242"/>
      <c r="K16" s="242"/>
      <c r="L16" s="242"/>
      <c r="M16" s="243"/>
      <c r="N16" s="250"/>
      <c r="O16" s="251"/>
      <c r="P16" s="251"/>
      <c r="Q16" s="251"/>
      <c r="R16" s="251"/>
      <c r="S16" s="251"/>
      <c r="T16" s="251"/>
      <c r="U16" s="251"/>
      <c r="V16" s="251"/>
      <c r="W16" s="251"/>
      <c r="X16" s="251"/>
      <c r="Y16" s="251"/>
      <c r="Z16" s="251"/>
      <c r="AA16" s="251"/>
      <c r="AB16" s="251"/>
      <c r="AC16" s="251"/>
      <c r="AD16" s="251"/>
      <c r="AE16" s="251"/>
      <c r="AF16" s="251"/>
      <c r="AG16" s="251"/>
      <c r="AH16" s="251"/>
      <c r="AI16" s="251"/>
      <c r="AJ16" s="251"/>
      <c r="AK16" s="251"/>
      <c r="AL16" s="251"/>
      <c r="AM16" s="252"/>
      <c r="AN16" s="211" t="s">
        <v>1</v>
      </c>
      <c r="AO16" s="212"/>
      <c r="AP16" s="212"/>
      <c r="AQ16" s="212"/>
      <c r="AR16" s="212"/>
      <c r="AS16" s="212"/>
      <c r="AT16" s="212"/>
      <c r="AU16" s="212"/>
      <c r="AV16" s="212"/>
      <c r="AW16" s="212"/>
      <c r="AX16" s="212"/>
      <c r="AY16" s="213"/>
      <c r="AZ16" s="220"/>
      <c r="BA16" s="221"/>
      <c r="BB16" s="221"/>
      <c r="BC16" s="221"/>
      <c r="BD16" s="221"/>
      <c r="BE16" s="221"/>
      <c r="BF16" s="221"/>
      <c r="BG16" s="221"/>
      <c r="BH16" s="226" t="s">
        <v>2</v>
      </c>
      <c r="BI16" s="226"/>
      <c r="BJ16" s="229"/>
      <c r="BK16" s="229"/>
      <c r="BL16" s="229"/>
      <c r="BM16" s="229"/>
      <c r="BN16" s="229"/>
      <c r="BO16" s="229"/>
      <c r="BP16" s="232" t="s">
        <v>3</v>
      </c>
      <c r="BQ16" s="232"/>
      <c r="BR16" s="235"/>
      <c r="BS16" s="235"/>
      <c r="BT16" s="235"/>
      <c r="BU16" s="235"/>
      <c r="BV16" s="235"/>
      <c r="BW16" s="235"/>
      <c r="BX16" s="232" t="s">
        <v>4</v>
      </c>
      <c r="BY16" s="238"/>
    </row>
    <row r="17" spans="1:78" ht="6.75" customHeight="1">
      <c r="A17" s="244" t="s">
        <v>161</v>
      </c>
      <c r="B17" s="245"/>
      <c r="C17" s="245"/>
      <c r="D17" s="245"/>
      <c r="E17" s="245"/>
      <c r="F17" s="245"/>
      <c r="G17" s="245"/>
      <c r="H17" s="245"/>
      <c r="I17" s="245"/>
      <c r="J17" s="245"/>
      <c r="K17" s="245"/>
      <c r="L17" s="245"/>
      <c r="M17" s="246"/>
      <c r="N17" s="253"/>
      <c r="O17" s="254"/>
      <c r="P17" s="254"/>
      <c r="Q17" s="254"/>
      <c r="R17" s="254"/>
      <c r="S17" s="254"/>
      <c r="T17" s="254"/>
      <c r="U17" s="254"/>
      <c r="V17" s="254"/>
      <c r="W17" s="254"/>
      <c r="X17" s="254"/>
      <c r="Y17" s="254"/>
      <c r="Z17" s="254"/>
      <c r="AA17" s="254"/>
      <c r="AB17" s="254"/>
      <c r="AC17" s="254"/>
      <c r="AD17" s="254"/>
      <c r="AE17" s="254"/>
      <c r="AF17" s="254"/>
      <c r="AG17" s="254"/>
      <c r="AH17" s="254"/>
      <c r="AI17" s="254"/>
      <c r="AJ17" s="254"/>
      <c r="AK17" s="254"/>
      <c r="AL17" s="254"/>
      <c r="AM17" s="255"/>
      <c r="AN17" s="214"/>
      <c r="AO17" s="215"/>
      <c r="AP17" s="215"/>
      <c r="AQ17" s="215"/>
      <c r="AR17" s="215"/>
      <c r="AS17" s="215"/>
      <c r="AT17" s="215"/>
      <c r="AU17" s="215"/>
      <c r="AV17" s="215"/>
      <c r="AW17" s="215"/>
      <c r="AX17" s="215"/>
      <c r="AY17" s="216"/>
      <c r="AZ17" s="222"/>
      <c r="BA17" s="223"/>
      <c r="BB17" s="223"/>
      <c r="BC17" s="223"/>
      <c r="BD17" s="223"/>
      <c r="BE17" s="223"/>
      <c r="BF17" s="223"/>
      <c r="BG17" s="223"/>
      <c r="BH17" s="227"/>
      <c r="BI17" s="227"/>
      <c r="BJ17" s="230"/>
      <c r="BK17" s="230"/>
      <c r="BL17" s="230"/>
      <c r="BM17" s="230"/>
      <c r="BN17" s="230"/>
      <c r="BO17" s="230"/>
      <c r="BP17" s="233"/>
      <c r="BQ17" s="233"/>
      <c r="BR17" s="236"/>
      <c r="BS17" s="236"/>
      <c r="BT17" s="236"/>
      <c r="BU17" s="236"/>
      <c r="BV17" s="236"/>
      <c r="BW17" s="236"/>
      <c r="BX17" s="233"/>
      <c r="BY17" s="239"/>
    </row>
    <row r="18" spans="1:78" ht="6.75" customHeight="1">
      <c r="A18" s="247"/>
      <c r="B18" s="248"/>
      <c r="C18" s="248"/>
      <c r="D18" s="248"/>
      <c r="E18" s="248"/>
      <c r="F18" s="248"/>
      <c r="G18" s="248"/>
      <c r="H18" s="248"/>
      <c r="I18" s="248"/>
      <c r="J18" s="248"/>
      <c r="K18" s="248"/>
      <c r="L18" s="248"/>
      <c r="M18" s="249"/>
      <c r="N18" s="256"/>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8"/>
      <c r="AN18" s="217"/>
      <c r="AO18" s="218"/>
      <c r="AP18" s="218"/>
      <c r="AQ18" s="218"/>
      <c r="AR18" s="218"/>
      <c r="AS18" s="218"/>
      <c r="AT18" s="218"/>
      <c r="AU18" s="218"/>
      <c r="AV18" s="218"/>
      <c r="AW18" s="218"/>
      <c r="AX18" s="218"/>
      <c r="AY18" s="219"/>
      <c r="AZ18" s="224"/>
      <c r="BA18" s="225"/>
      <c r="BB18" s="225"/>
      <c r="BC18" s="225"/>
      <c r="BD18" s="225"/>
      <c r="BE18" s="225"/>
      <c r="BF18" s="225"/>
      <c r="BG18" s="225"/>
      <c r="BH18" s="228"/>
      <c r="BI18" s="228"/>
      <c r="BJ18" s="231"/>
      <c r="BK18" s="231"/>
      <c r="BL18" s="231"/>
      <c r="BM18" s="231"/>
      <c r="BN18" s="231"/>
      <c r="BO18" s="231"/>
      <c r="BP18" s="234"/>
      <c r="BQ18" s="234"/>
      <c r="BR18" s="237"/>
      <c r="BS18" s="237"/>
      <c r="BT18" s="237"/>
      <c r="BU18" s="237"/>
      <c r="BV18" s="237"/>
      <c r="BW18" s="237"/>
      <c r="BX18" s="234"/>
      <c r="BY18" s="240"/>
    </row>
    <row r="19" spans="1:78" ht="6.75" customHeight="1">
      <c r="A19" s="244" t="s">
        <v>5</v>
      </c>
      <c r="B19" s="245"/>
      <c r="C19" s="245"/>
      <c r="D19" s="245"/>
      <c r="E19" s="245"/>
      <c r="F19" s="245"/>
      <c r="G19" s="245"/>
      <c r="H19" s="245"/>
      <c r="I19" s="245"/>
      <c r="J19" s="245"/>
      <c r="K19" s="245"/>
      <c r="L19" s="245"/>
      <c r="M19" s="246"/>
      <c r="N19" s="259"/>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c r="AL19" s="260"/>
      <c r="AM19" s="261"/>
      <c r="AN19" s="244" t="s">
        <v>6</v>
      </c>
      <c r="AO19" s="245"/>
      <c r="AP19" s="245"/>
      <c r="AQ19" s="245"/>
      <c r="AR19" s="245"/>
      <c r="AS19" s="245"/>
      <c r="AT19" s="245"/>
      <c r="AU19" s="245"/>
      <c r="AV19" s="245"/>
      <c r="AW19" s="245"/>
      <c r="AX19" s="245"/>
      <c r="AY19" s="246"/>
      <c r="AZ19" s="268" t="s">
        <v>7</v>
      </c>
      <c r="BA19" s="269"/>
      <c r="BB19" s="272"/>
      <c r="BC19" s="272"/>
      <c r="BD19" s="272"/>
      <c r="BE19" s="272"/>
      <c r="BF19" s="272"/>
      <c r="BG19" s="274" t="s">
        <v>8</v>
      </c>
      <c r="BH19" s="274"/>
      <c r="BI19" s="272"/>
      <c r="BJ19" s="272"/>
      <c r="BK19" s="272"/>
      <c r="BL19" s="272"/>
      <c r="BM19" s="272"/>
      <c r="BN19" s="272"/>
      <c r="BO19" s="272"/>
      <c r="BP19" s="272"/>
      <c r="BQ19" s="272"/>
      <c r="BR19" s="272"/>
      <c r="BS19" s="11"/>
      <c r="BT19" s="11"/>
      <c r="BU19" s="11"/>
      <c r="BV19" s="11"/>
      <c r="BW19" s="11"/>
      <c r="BX19" s="11"/>
      <c r="BY19" s="12"/>
      <c r="BZ19" s="13"/>
    </row>
    <row r="20" spans="1:78" ht="6.75" customHeight="1">
      <c r="A20" s="247"/>
      <c r="B20" s="248"/>
      <c r="C20" s="248"/>
      <c r="D20" s="248"/>
      <c r="E20" s="248"/>
      <c r="F20" s="248"/>
      <c r="G20" s="248"/>
      <c r="H20" s="248"/>
      <c r="I20" s="248"/>
      <c r="J20" s="248"/>
      <c r="K20" s="248"/>
      <c r="L20" s="248"/>
      <c r="M20" s="249"/>
      <c r="N20" s="262"/>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63"/>
      <c r="AL20" s="263"/>
      <c r="AM20" s="264"/>
      <c r="AN20" s="265"/>
      <c r="AO20" s="266"/>
      <c r="AP20" s="266"/>
      <c r="AQ20" s="266"/>
      <c r="AR20" s="266"/>
      <c r="AS20" s="266"/>
      <c r="AT20" s="266"/>
      <c r="AU20" s="266"/>
      <c r="AV20" s="266"/>
      <c r="AW20" s="266"/>
      <c r="AX20" s="266"/>
      <c r="AY20" s="267"/>
      <c r="AZ20" s="270"/>
      <c r="BA20" s="271"/>
      <c r="BB20" s="273"/>
      <c r="BC20" s="273"/>
      <c r="BD20" s="273"/>
      <c r="BE20" s="273"/>
      <c r="BF20" s="273"/>
      <c r="BG20" s="275"/>
      <c r="BH20" s="275"/>
      <c r="BI20" s="273"/>
      <c r="BJ20" s="273"/>
      <c r="BK20" s="273"/>
      <c r="BL20" s="273"/>
      <c r="BM20" s="273"/>
      <c r="BN20" s="273"/>
      <c r="BO20" s="273"/>
      <c r="BP20" s="273"/>
      <c r="BQ20" s="273"/>
      <c r="BR20" s="273"/>
      <c r="BS20" s="11"/>
      <c r="BT20" s="11"/>
      <c r="BU20" s="11"/>
      <c r="BV20" s="11"/>
      <c r="BW20" s="11"/>
      <c r="BX20" s="11"/>
      <c r="BY20" s="12"/>
      <c r="BZ20" s="13"/>
    </row>
    <row r="21" spans="1:78" ht="6.75" customHeight="1">
      <c r="A21" s="276" t="s">
        <v>233</v>
      </c>
      <c r="B21" s="277"/>
      <c r="C21" s="277"/>
      <c r="D21" s="277"/>
      <c r="E21" s="277"/>
      <c r="F21" s="277"/>
      <c r="G21" s="277"/>
      <c r="H21" s="277"/>
      <c r="I21" s="277"/>
      <c r="J21" s="277"/>
      <c r="K21" s="277"/>
      <c r="L21" s="277"/>
      <c r="M21" s="278"/>
      <c r="N21" s="285"/>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7"/>
      <c r="AN21" s="265"/>
      <c r="AO21" s="266"/>
      <c r="AP21" s="266"/>
      <c r="AQ21" s="266"/>
      <c r="AR21" s="266"/>
      <c r="AS21" s="266"/>
      <c r="AT21" s="266"/>
      <c r="AU21" s="266"/>
      <c r="AV21" s="266"/>
      <c r="AW21" s="266"/>
      <c r="AX21" s="266"/>
      <c r="AY21" s="267"/>
      <c r="AZ21" s="291"/>
      <c r="BA21" s="292"/>
      <c r="BB21" s="292"/>
      <c r="BC21" s="292"/>
      <c r="BD21" s="292"/>
      <c r="BE21" s="292"/>
      <c r="BF21" s="292"/>
      <c r="BG21" s="292"/>
      <c r="BH21" s="292"/>
      <c r="BI21" s="292"/>
      <c r="BJ21" s="292"/>
      <c r="BK21" s="292"/>
      <c r="BL21" s="292"/>
      <c r="BM21" s="292"/>
      <c r="BN21" s="292"/>
      <c r="BO21" s="292"/>
      <c r="BP21" s="292"/>
      <c r="BQ21" s="292"/>
      <c r="BR21" s="292"/>
      <c r="BS21" s="292"/>
      <c r="BT21" s="292"/>
      <c r="BU21" s="292"/>
      <c r="BV21" s="292"/>
      <c r="BW21" s="292"/>
      <c r="BX21" s="292"/>
      <c r="BY21" s="293"/>
      <c r="BZ21" s="13"/>
    </row>
    <row r="22" spans="1:78" ht="6.75" customHeight="1">
      <c r="A22" s="279"/>
      <c r="B22" s="280"/>
      <c r="C22" s="280"/>
      <c r="D22" s="280"/>
      <c r="E22" s="280"/>
      <c r="F22" s="280"/>
      <c r="G22" s="280"/>
      <c r="H22" s="280"/>
      <c r="I22" s="280"/>
      <c r="J22" s="280"/>
      <c r="K22" s="280"/>
      <c r="L22" s="280"/>
      <c r="M22" s="281"/>
      <c r="N22" s="288"/>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289"/>
      <c r="AL22" s="289"/>
      <c r="AM22" s="290"/>
      <c r="AN22" s="265"/>
      <c r="AO22" s="266"/>
      <c r="AP22" s="266"/>
      <c r="AQ22" s="266"/>
      <c r="AR22" s="266"/>
      <c r="AS22" s="266"/>
      <c r="AT22" s="266"/>
      <c r="AU22" s="266"/>
      <c r="AV22" s="266"/>
      <c r="AW22" s="266"/>
      <c r="AX22" s="266"/>
      <c r="AY22" s="267"/>
      <c r="AZ22" s="291"/>
      <c r="BA22" s="292"/>
      <c r="BB22" s="292"/>
      <c r="BC22" s="292"/>
      <c r="BD22" s="292"/>
      <c r="BE22" s="292"/>
      <c r="BF22" s="292"/>
      <c r="BG22" s="292"/>
      <c r="BH22" s="292"/>
      <c r="BI22" s="292"/>
      <c r="BJ22" s="292"/>
      <c r="BK22" s="292"/>
      <c r="BL22" s="292"/>
      <c r="BM22" s="292"/>
      <c r="BN22" s="292"/>
      <c r="BO22" s="292"/>
      <c r="BP22" s="292"/>
      <c r="BQ22" s="292"/>
      <c r="BR22" s="292"/>
      <c r="BS22" s="292"/>
      <c r="BT22" s="292"/>
      <c r="BU22" s="292"/>
      <c r="BV22" s="292"/>
      <c r="BW22" s="292"/>
      <c r="BX22" s="292"/>
      <c r="BY22" s="293"/>
    </row>
    <row r="23" spans="1:78" ht="6.75" customHeight="1">
      <c r="A23" s="279"/>
      <c r="B23" s="280"/>
      <c r="C23" s="280"/>
      <c r="D23" s="280"/>
      <c r="E23" s="280"/>
      <c r="F23" s="280"/>
      <c r="G23" s="280"/>
      <c r="H23" s="280"/>
      <c r="I23" s="280"/>
      <c r="J23" s="280"/>
      <c r="K23" s="280"/>
      <c r="L23" s="280"/>
      <c r="M23" s="281"/>
      <c r="N23" s="288"/>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90"/>
      <c r="AN23" s="265"/>
      <c r="AO23" s="266"/>
      <c r="AP23" s="266"/>
      <c r="AQ23" s="266"/>
      <c r="AR23" s="266"/>
      <c r="AS23" s="266"/>
      <c r="AT23" s="266"/>
      <c r="AU23" s="266"/>
      <c r="AV23" s="266"/>
      <c r="AW23" s="266"/>
      <c r="AX23" s="266"/>
      <c r="AY23" s="267"/>
      <c r="AZ23" s="291"/>
      <c r="BA23" s="292"/>
      <c r="BB23" s="292"/>
      <c r="BC23" s="292"/>
      <c r="BD23" s="292"/>
      <c r="BE23" s="292"/>
      <c r="BF23" s="292"/>
      <c r="BG23" s="292"/>
      <c r="BH23" s="292"/>
      <c r="BI23" s="292"/>
      <c r="BJ23" s="292"/>
      <c r="BK23" s="292"/>
      <c r="BL23" s="292"/>
      <c r="BM23" s="292"/>
      <c r="BN23" s="292"/>
      <c r="BO23" s="292"/>
      <c r="BP23" s="292"/>
      <c r="BQ23" s="292"/>
      <c r="BR23" s="292"/>
      <c r="BS23" s="292"/>
      <c r="BT23" s="292"/>
      <c r="BU23" s="292"/>
      <c r="BV23" s="292"/>
      <c r="BW23" s="292"/>
      <c r="BX23" s="292"/>
      <c r="BY23" s="293"/>
    </row>
    <row r="24" spans="1:78" ht="6.75" customHeight="1">
      <c r="A24" s="279"/>
      <c r="B24" s="280"/>
      <c r="C24" s="280"/>
      <c r="D24" s="280"/>
      <c r="E24" s="280"/>
      <c r="F24" s="280"/>
      <c r="G24" s="280"/>
      <c r="H24" s="280"/>
      <c r="I24" s="280"/>
      <c r="J24" s="280"/>
      <c r="K24" s="280"/>
      <c r="L24" s="280"/>
      <c r="M24" s="281"/>
      <c r="N24" s="288"/>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90"/>
      <c r="AN24" s="265"/>
      <c r="AO24" s="266"/>
      <c r="AP24" s="266"/>
      <c r="AQ24" s="266"/>
      <c r="AR24" s="266"/>
      <c r="AS24" s="266"/>
      <c r="AT24" s="266"/>
      <c r="AU24" s="266"/>
      <c r="AV24" s="266"/>
      <c r="AW24" s="266"/>
      <c r="AX24" s="266"/>
      <c r="AY24" s="267"/>
      <c r="AZ24" s="291"/>
      <c r="BA24" s="292"/>
      <c r="BB24" s="292"/>
      <c r="BC24" s="292"/>
      <c r="BD24" s="292"/>
      <c r="BE24" s="292"/>
      <c r="BF24" s="292"/>
      <c r="BG24" s="292"/>
      <c r="BH24" s="292"/>
      <c r="BI24" s="292"/>
      <c r="BJ24" s="292"/>
      <c r="BK24" s="292"/>
      <c r="BL24" s="292"/>
      <c r="BM24" s="292"/>
      <c r="BN24" s="292"/>
      <c r="BO24" s="292"/>
      <c r="BP24" s="292"/>
      <c r="BQ24" s="292"/>
      <c r="BR24" s="292"/>
      <c r="BS24" s="292"/>
      <c r="BT24" s="292"/>
      <c r="BU24" s="292"/>
      <c r="BV24" s="292"/>
      <c r="BW24" s="292"/>
      <c r="BX24" s="292"/>
      <c r="BY24" s="293"/>
    </row>
    <row r="25" spans="1:78" ht="6.75" customHeight="1">
      <c r="A25" s="279"/>
      <c r="B25" s="280"/>
      <c r="C25" s="280"/>
      <c r="D25" s="280"/>
      <c r="E25" s="280"/>
      <c r="F25" s="280"/>
      <c r="G25" s="280"/>
      <c r="H25" s="280"/>
      <c r="I25" s="280"/>
      <c r="J25" s="280"/>
      <c r="K25" s="280"/>
      <c r="L25" s="280"/>
      <c r="M25" s="281"/>
      <c r="N25" s="297" t="s">
        <v>115</v>
      </c>
      <c r="O25" s="298"/>
      <c r="P25" s="298"/>
      <c r="Q25" s="298"/>
      <c r="R25" s="298"/>
      <c r="S25" s="298"/>
      <c r="T25" s="298"/>
      <c r="U25" s="298"/>
      <c r="V25" s="298"/>
      <c r="W25" s="298"/>
      <c r="X25" s="298"/>
      <c r="Y25" s="299"/>
      <c r="Z25" s="285"/>
      <c r="AA25" s="286"/>
      <c r="AB25" s="286"/>
      <c r="AC25" s="286"/>
      <c r="AD25" s="286"/>
      <c r="AE25" s="286"/>
      <c r="AF25" s="286"/>
      <c r="AG25" s="286"/>
      <c r="AH25" s="286"/>
      <c r="AI25" s="286"/>
      <c r="AJ25" s="286"/>
      <c r="AK25" s="286"/>
      <c r="AL25" s="286"/>
      <c r="AM25" s="287"/>
      <c r="AN25" s="265"/>
      <c r="AO25" s="266"/>
      <c r="AP25" s="266"/>
      <c r="AQ25" s="266"/>
      <c r="AR25" s="266"/>
      <c r="AS25" s="266"/>
      <c r="AT25" s="266"/>
      <c r="AU25" s="266"/>
      <c r="AV25" s="266"/>
      <c r="AW25" s="266"/>
      <c r="AX25" s="266"/>
      <c r="AY25" s="267"/>
      <c r="AZ25" s="291"/>
      <c r="BA25" s="292"/>
      <c r="BB25" s="292"/>
      <c r="BC25" s="292"/>
      <c r="BD25" s="292"/>
      <c r="BE25" s="292"/>
      <c r="BF25" s="292"/>
      <c r="BG25" s="292"/>
      <c r="BH25" s="292"/>
      <c r="BI25" s="292"/>
      <c r="BJ25" s="292"/>
      <c r="BK25" s="292"/>
      <c r="BL25" s="292"/>
      <c r="BM25" s="292"/>
      <c r="BN25" s="292"/>
      <c r="BO25" s="292"/>
      <c r="BP25" s="292"/>
      <c r="BQ25" s="292"/>
      <c r="BR25" s="292"/>
      <c r="BS25" s="292"/>
      <c r="BT25" s="292"/>
      <c r="BU25" s="292"/>
      <c r="BV25" s="292"/>
      <c r="BW25" s="292"/>
      <c r="BX25" s="292"/>
      <c r="BY25" s="293"/>
    </row>
    <row r="26" spans="1:78" ht="6.75" customHeight="1">
      <c r="A26" s="282"/>
      <c r="B26" s="283"/>
      <c r="C26" s="283"/>
      <c r="D26" s="283"/>
      <c r="E26" s="283"/>
      <c r="F26" s="283"/>
      <c r="G26" s="283"/>
      <c r="H26" s="283"/>
      <c r="I26" s="283"/>
      <c r="J26" s="283"/>
      <c r="K26" s="283"/>
      <c r="L26" s="283"/>
      <c r="M26" s="284"/>
      <c r="N26" s="300"/>
      <c r="O26" s="301"/>
      <c r="P26" s="301"/>
      <c r="Q26" s="301"/>
      <c r="R26" s="301"/>
      <c r="S26" s="301"/>
      <c r="T26" s="301"/>
      <c r="U26" s="301"/>
      <c r="V26" s="301"/>
      <c r="W26" s="301"/>
      <c r="X26" s="301"/>
      <c r="Y26" s="302"/>
      <c r="Z26" s="303"/>
      <c r="AA26" s="304"/>
      <c r="AB26" s="304"/>
      <c r="AC26" s="304"/>
      <c r="AD26" s="304"/>
      <c r="AE26" s="304"/>
      <c r="AF26" s="304"/>
      <c r="AG26" s="304"/>
      <c r="AH26" s="304"/>
      <c r="AI26" s="304"/>
      <c r="AJ26" s="304"/>
      <c r="AK26" s="304"/>
      <c r="AL26" s="304"/>
      <c r="AM26" s="305"/>
      <c r="AN26" s="247"/>
      <c r="AO26" s="248"/>
      <c r="AP26" s="248"/>
      <c r="AQ26" s="248"/>
      <c r="AR26" s="248"/>
      <c r="AS26" s="248"/>
      <c r="AT26" s="248"/>
      <c r="AU26" s="248"/>
      <c r="AV26" s="248"/>
      <c r="AW26" s="248"/>
      <c r="AX26" s="248"/>
      <c r="AY26" s="249"/>
      <c r="AZ26" s="294"/>
      <c r="BA26" s="295"/>
      <c r="BB26" s="295"/>
      <c r="BC26" s="295"/>
      <c r="BD26" s="295"/>
      <c r="BE26" s="295"/>
      <c r="BF26" s="295"/>
      <c r="BG26" s="295"/>
      <c r="BH26" s="295"/>
      <c r="BI26" s="295"/>
      <c r="BJ26" s="295"/>
      <c r="BK26" s="295"/>
      <c r="BL26" s="295"/>
      <c r="BM26" s="295"/>
      <c r="BN26" s="295"/>
      <c r="BO26" s="295"/>
      <c r="BP26" s="295"/>
      <c r="BQ26" s="295"/>
      <c r="BR26" s="295"/>
      <c r="BS26" s="295"/>
      <c r="BT26" s="295"/>
      <c r="BU26" s="295"/>
      <c r="BV26" s="295"/>
      <c r="BW26" s="295"/>
      <c r="BX26" s="295"/>
      <c r="BY26" s="296"/>
    </row>
    <row r="27" spans="1:78" ht="6.75" customHeight="1">
      <c r="A27" s="244" t="s">
        <v>5</v>
      </c>
      <c r="B27" s="245"/>
      <c r="C27" s="245"/>
      <c r="D27" s="245"/>
      <c r="E27" s="245"/>
      <c r="F27" s="245"/>
      <c r="G27" s="245"/>
      <c r="H27" s="245"/>
      <c r="I27" s="245"/>
      <c r="J27" s="245"/>
      <c r="K27" s="245"/>
      <c r="L27" s="245"/>
      <c r="M27" s="246"/>
      <c r="N27" s="259"/>
      <c r="O27" s="260"/>
      <c r="P27" s="260"/>
      <c r="Q27" s="260"/>
      <c r="R27" s="260"/>
      <c r="S27" s="260"/>
      <c r="T27" s="260"/>
      <c r="U27" s="260"/>
      <c r="V27" s="260"/>
      <c r="W27" s="260"/>
      <c r="X27" s="260"/>
      <c r="Y27" s="260"/>
      <c r="Z27" s="260"/>
      <c r="AA27" s="260"/>
      <c r="AB27" s="260"/>
      <c r="AC27" s="260"/>
      <c r="AD27" s="260"/>
      <c r="AE27" s="260"/>
      <c r="AF27" s="260"/>
      <c r="AG27" s="260"/>
      <c r="AH27" s="260"/>
      <c r="AI27" s="260"/>
      <c r="AJ27" s="260"/>
      <c r="AK27" s="260"/>
      <c r="AL27" s="260"/>
      <c r="AM27" s="261"/>
      <c r="AN27" s="244" t="s">
        <v>9</v>
      </c>
      <c r="AO27" s="245"/>
      <c r="AP27" s="245"/>
      <c r="AQ27" s="245"/>
      <c r="AR27" s="245"/>
      <c r="AS27" s="245"/>
      <c r="AT27" s="245"/>
      <c r="AU27" s="245"/>
      <c r="AV27" s="245"/>
      <c r="AW27" s="245"/>
      <c r="AX27" s="245"/>
      <c r="AY27" s="246"/>
      <c r="AZ27" s="306" t="s">
        <v>10</v>
      </c>
      <c r="BA27" s="307"/>
      <c r="BB27" s="307"/>
      <c r="BC27" s="307"/>
      <c r="BD27" s="307"/>
      <c r="BE27" s="308"/>
      <c r="BF27" s="259"/>
      <c r="BG27" s="260"/>
      <c r="BH27" s="260"/>
      <c r="BI27" s="260"/>
      <c r="BJ27" s="260"/>
      <c r="BK27" s="260"/>
      <c r="BL27" s="260"/>
      <c r="BM27" s="260"/>
      <c r="BN27" s="260"/>
      <c r="BO27" s="260"/>
      <c r="BP27" s="260"/>
      <c r="BQ27" s="260"/>
      <c r="BR27" s="260"/>
      <c r="BS27" s="260"/>
      <c r="BT27" s="260"/>
      <c r="BU27" s="260"/>
      <c r="BV27" s="260"/>
      <c r="BW27" s="260"/>
      <c r="BX27" s="260"/>
      <c r="BY27" s="261"/>
    </row>
    <row r="28" spans="1:78" ht="6.75" customHeight="1">
      <c r="A28" s="247"/>
      <c r="B28" s="248"/>
      <c r="C28" s="248"/>
      <c r="D28" s="248"/>
      <c r="E28" s="248"/>
      <c r="F28" s="248"/>
      <c r="G28" s="248"/>
      <c r="H28" s="248"/>
      <c r="I28" s="248"/>
      <c r="J28" s="248"/>
      <c r="K28" s="248"/>
      <c r="L28" s="248"/>
      <c r="M28" s="249"/>
      <c r="N28" s="262"/>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4"/>
      <c r="AN28" s="265"/>
      <c r="AO28" s="266"/>
      <c r="AP28" s="266"/>
      <c r="AQ28" s="266"/>
      <c r="AR28" s="266"/>
      <c r="AS28" s="266"/>
      <c r="AT28" s="266"/>
      <c r="AU28" s="266"/>
      <c r="AV28" s="266"/>
      <c r="AW28" s="266"/>
      <c r="AX28" s="266"/>
      <c r="AY28" s="267"/>
      <c r="AZ28" s="309"/>
      <c r="BA28" s="310"/>
      <c r="BB28" s="310"/>
      <c r="BC28" s="310"/>
      <c r="BD28" s="310"/>
      <c r="BE28" s="311"/>
      <c r="BF28" s="262"/>
      <c r="BG28" s="263"/>
      <c r="BH28" s="263"/>
      <c r="BI28" s="263"/>
      <c r="BJ28" s="263"/>
      <c r="BK28" s="263"/>
      <c r="BL28" s="263"/>
      <c r="BM28" s="263"/>
      <c r="BN28" s="263"/>
      <c r="BO28" s="263"/>
      <c r="BP28" s="263"/>
      <c r="BQ28" s="263"/>
      <c r="BR28" s="263"/>
      <c r="BS28" s="263"/>
      <c r="BT28" s="263"/>
      <c r="BU28" s="263"/>
      <c r="BV28" s="263"/>
      <c r="BW28" s="263"/>
      <c r="BX28" s="263"/>
      <c r="BY28" s="264"/>
    </row>
    <row r="29" spans="1:78" ht="6.75" customHeight="1">
      <c r="A29" s="276" t="s">
        <v>11</v>
      </c>
      <c r="B29" s="277"/>
      <c r="C29" s="277"/>
      <c r="D29" s="277"/>
      <c r="E29" s="277"/>
      <c r="F29" s="277"/>
      <c r="G29" s="277"/>
      <c r="H29" s="277"/>
      <c r="I29" s="277"/>
      <c r="J29" s="277"/>
      <c r="K29" s="277"/>
      <c r="L29" s="277"/>
      <c r="M29" s="278"/>
      <c r="N29" s="312" t="s">
        <v>313</v>
      </c>
      <c r="O29" s="313"/>
      <c r="P29" s="313"/>
      <c r="Q29" s="313"/>
      <c r="R29" s="313"/>
      <c r="S29" s="313"/>
      <c r="T29" s="313"/>
      <c r="U29" s="313"/>
      <c r="V29" s="313"/>
      <c r="W29" s="313"/>
      <c r="X29" s="313"/>
      <c r="Y29" s="313"/>
      <c r="Z29" s="313"/>
      <c r="AA29" s="313"/>
      <c r="AB29" s="313"/>
      <c r="AC29" s="313"/>
      <c r="AD29" s="313"/>
      <c r="AE29" s="313"/>
      <c r="AF29" s="313"/>
      <c r="AG29" s="313"/>
      <c r="AH29" s="313"/>
      <c r="AI29" s="313"/>
      <c r="AJ29" s="313"/>
      <c r="AK29" s="313"/>
      <c r="AL29" s="313"/>
      <c r="AM29" s="314"/>
      <c r="AN29" s="265"/>
      <c r="AO29" s="266"/>
      <c r="AP29" s="266"/>
      <c r="AQ29" s="266"/>
      <c r="AR29" s="266"/>
      <c r="AS29" s="266"/>
      <c r="AT29" s="266"/>
      <c r="AU29" s="266"/>
      <c r="AV29" s="266"/>
      <c r="AW29" s="266"/>
      <c r="AX29" s="266"/>
      <c r="AY29" s="267"/>
      <c r="AZ29" s="315" t="s">
        <v>12</v>
      </c>
      <c r="BA29" s="316"/>
      <c r="BB29" s="316"/>
      <c r="BC29" s="316"/>
      <c r="BD29" s="316"/>
      <c r="BE29" s="317"/>
      <c r="BF29" s="259"/>
      <c r="BG29" s="260"/>
      <c r="BH29" s="260"/>
      <c r="BI29" s="260"/>
      <c r="BJ29" s="260"/>
      <c r="BK29" s="260"/>
      <c r="BL29" s="260"/>
      <c r="BM29" s="260"/>
      <c r="BN29" s="260"/>
      <c r="BO29" s="260"/>
      <c r="BP29" s="260"/>
      <c r="BQ29" s="260"/>
      <c r="BR29" s="260"/>
      <c r="BS29" s="260"/>
      <c r="BT29" s="260"/>
      <c r="BU29" s="260"/>
      <c r="BV29" s="260"/>
      <c r="BW29" s="260"/>
      <c r="BX29" s="260"/>
      <c r="BY29" s="261"/>
    </row>
    <row r="30" spans="1:78" ht="6.75" customHeight="1">
      <c r="A30" s="279"/>
      <c r="B30" s="280"/>
      <c r="C30" s="280"/>
      <c r="D30" s="280"/>
      <c r="E30" s="280"/>
      <c r="F30" s="280"/>
      <c r="G30" s="280"/>
      <c r="H30" s="280"/>
      <c r="I30" s="280"/>
      <c r="J30" s="280"/>
      <c r="K30" s="280"/>
      <c r="L30" s="280"/>
      <c r="M30" s="281"/>
      <c r="N30" s="291"/>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2"/>
      <c r="AL30" s="292"/>
      <c r="AM30" s="293"/>
      <c r="AN30" s="265"/>
      <c r="AO30" s="266"/>
      <c r="AP30" s="266"/>
      <c r="AQ30" s="266"/>
      <c r="AR30" s="266"/>
      <c r="AS30" s="266"/>
      <c r="AT30" s="266"/>
      <c r="AU30" s="266"/>
      <c r="AV30" s="266"/>
      <c r="AW30" s="266"/>
      <c r="AX30" s="266"/>
      <c r="AY30" s="267"/>
      <c r="AZ30" s="318"/>
      <c r="BA30" s="319"/>
      <c r="BB30" s="319"/>
      <c r="BC30" s="319"/>
      <c r="BD30" s="319"/>
      <c r="BE30" s="320"/>
      <c r="BF30" s="262"/>
      <c r="BG30" s="263"/>
      <c r="BH30" s="263"/>
      <c r="BI30" s="263"/>
      <c r="BJ30" s="263"/>
      <c r="BK30" s="263"/>
      <c r="BL30" s="263"/>
      <c r="BM30" s="263"/>
      <c r="BN30" s="263"/>
      <c r="BO30" s="263"/>
      <c r="BP30" s="263"/>
      <c r="BQ30" s="263"/>
      <c r="BR30" s="263"/>
      <c r="BS30" s="263"/>
      <c r="BT30" s="263"/>
      <c r="BU30" s="263"/>
      <c r="BV30" s="263"/>
      <c r="BW30" s="263"/>
      <c r="BX30" s="263"/>
      <c r="BY30" s="264"/>
    </row>
    <row r="31" spans="1:78" ht="6.75" customHeight="1">
      <c r="A31" s="279"/>
      <c r="B31" s="280"/>
      <c r="C31" s="280"/>
      <c r="D31" s="280"/>
      <c r="E31" s="280"/>
      <c r="F31" s="280"/>
      <c r="G31" s="280"/>
      <c r="H31" s="280"/>
      <c r="I31" s="280"/>
      <c r="J31" s="280"/>
      <c r="K31" s="280"/>
      <c r="L31" s="280"/>
      <c r="M31" s="281"/>
      <c r="N31" s="294"/>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295"/>
      <c r="AL31" s="295"/>
      <c r="AM31" s="296"/>
      <c r="AN31" s="265"/>
      <c r="AO31" s="266"/>
      <c r="AP31" s="266"/>
      <c r="AQ31" s="266"/>
      <c r="AR31" s="266"/>
      <c r="AS31" s="266"/>
      <c r="AT31" s="266"/>
      <c r="AU31" s="266"/>
      <c r="AV31" s="266"/>
      <c r="AW31" s="266"/>
      <c r="AX31" s="266"/>
      <c r="AY31" s="267"/>
      <c r="AZ31" s="315" t="s">
        <v>13</v>
      </c>
      <c r="BA31" s="316"/>
      <c r="BB31" s="316"/>
      <c r="BC31" s="316"/>
      <c r="BD31" s="316"/>
      <c r="BE31" s="317"/>
      <c r="BF31" s="259"/>
      <c r="BG31" s="260"/>
      <c r="BH31" s="260"/>
      <c r="BI31" s="260"/>
      <c r="BJ31" s="260"/>
      <c r="BK31" s="260"/>
      <c r="BL31" s="260"/>
      <c r="BM31" s="260"/>
      <c r="BN31" s="260"/>
      <c r="BO31" s="260"/>
      <c r="BP31" s="260"/>
      <c r="BQ31" s="260"/>
      <c r="BR31" s="260"/>
      <c r="BS31" s="260"/>
      <c r="BT31" s="260"/>
      <c r="BU31" s="260"/>
      <c r="BV31" s="260"/>
      <c r="BW31" s="260"/>
      <c r="BX31" s="260"/>
      <c r="BY31" s="261"/>
    </row>
    <row r="32" spans="1:78" ht="6.75" customHeight="1">
      <c r="A32" s="279"/>
      <c r="B32" s="280"/>
      <c r="C32" s="280"/>
      <c r="D32" s="280"/>
      <c r="E32" s="280"/>
      <c r="F32" s="280"/>
      <c r="G32" s="280"/>
      <c r="H32" s="280"/>
      <c r="I32" s="280"/>
      <c r="J32" s="280"/>
      <c r="K32" s="280"/>
      <c r="L32" s="280"/>
      <c r="M32" s="281"/>
      <c r="N32" s="312" t="s">
        <v>14</v>
      </c>
      <c r="O32" s="313"/>
      <c r="P32" s="313"/>
      <c r="Q32" s="313"/>
      <c r="R32" s="313"/>
      <c r="S32" s="313"/>
      <c r="T32" s="313"/>
      <c r="U32" s="313"/>
      <c r="V32" s="313"/>
      <c r="W32" s="313"/>
      <c r="X32" s="313"/>
      <c r="Y32" s="314"/>
      <c r="Z32" s="312" t="s">
        <v>314</v>
      </c>
      <c r="AA32" s="313"/>
      <c r="AB32" s="313"/>
      <c r="AC32" s="313"/>
      <c r="AD32" s="313"/>
      <c r="AE32" s="313"/>
      <c r="AF32" s="313"/>
      <c r="AG32" s="313"/>
      <c r="AH32" s="313"/>
      <c r="AI32" s="313"/>
      <c r="AJ32" s="313"/>
      <c r="AK32" s="313"/>
      <c r="AL32" s="313"/>
      <c r="AM32" s="314"/>
      <c r="AN32" s="265"/>
      <c r="AO32" s="266"/>
      <c r="AP32" s="266"/>
      <c r="AQ32" s="266"/>
      <c r="AR32" s="266"/>
      <c r="AS32" s="266"/>
      <c r="AT32" s="266"/>
      <c r="AU32" s="266"/>
      <c r="AV32" s="266"/>
      <c r="AW32" s="266"/>
      <c r="AX32" s="266"/>
      <c r="AY32" s="267"/>
      <c r="AZ32" s="318"/>
      <c r="BA32" s="319"/>
      <c r="BB32" s="319"/>
      <c r="BC32" s="319"/>
      <c r="BD32" s="319"/>
      <c r="BE32" s="320"/>
      <c r="BF32" s="262"/>
      <c r="BG32" s="263"/>
      <c r="BH32" s="263"/>
      <c r="BI32" s="263"/>
      <c r="BJ32" s="263"/>
      <c r="BK32" s="263"/>
      <c r="BL32" s="263"/>
      <c r="BM32" s="263"/>
      <c r="BN32" s="263"/>
      <c r="BO32" s="263"/>
      <c r="BP32" s="263"/>
      <c r="BQ32" s="263"/>
      <c r="BR32" s="263"/>
      <c r="BS32" s="263"/>
      <c r="BT32" s="263"/>
      <c r="BU32" s="263"/>
      <c r="BV32" s="263"/>
      <c r="BW32" s="263"/>
      <c r="BX32" s="263"/>
      <c r="BY32" s="264"/>
    </row>
    <row r="33" spans="1:81" ht="8.25" customHeight="1">
      <c r="A33" s="279"/>
      <c r="B33" s="280"/>
      <c r="C33" s="280"/>
      <c r="D33" s="280"/>
      <c r="E33" s="280"/>
      <c r="F33" s="280"/>
      <c r="G33" s="280"/>
      <c r="H33" s="280"/>
      <c r="I33" s="280"/>
      <c r="J33" s="280"/>
      <c r="K33" s="280"/>
      <c r="L33" s="280"/>
      <c r="M33" s="281"/>
      <c r="N33" s="291"/>
      <c r="O33" s="292"/>
      <c r="P33" s="292"/>
      <c r="Q33" s="292"/>
      <c r="R33" s="292"/>
      <c r="S33" s="292"/>
      <c r="T33" s="292"/>
      <c r="U33" s="292"/>
      <c r="V33" s="292"/>
      <c r="W33" s="292"/>
      <c r="X33" s="292"/>
      <c r="Y33" s="293"/>
      <c r="Z33" s="291"/>
      <c r="AA33" s="292"/>
      <c r="AB33" s="292"/>
      <c r="AC33" s="292"/>
      <c r="AD33" s="292"/>
      <c r="AE33" s="292"/>
      <c r="AF33" s="292"/>
      <c r="AG33" s="292"/>
      <c r="AH33" s="292"/>
      <c r="AI33" s="292"/>
      <c r="AJ33" s="292"/>
      <c r="AK33" s="292"/>
      <c r="AL33" s="292"/>
      <c r="AM33" s="293"/>
      <c r="AN33" s="265"/>
      <c r="AO33" s="266"/>
      <c r="AP33" s="266"/>
      <c r="AQ33" s="266"/>
      <c r="AR33" s="266"/>
      <c r="AS33" s="266"/>
      <c r="AT33" s="266"/>
      <c r="AU33" s="266"/>
      <c r="AV33" s="266"/>
      <c r="AW33" s="266"/>
      <c r="AX33" s="266"/>
      <c r="AY33" s="267"/>
      <c r="AZ33" s="315" t="s">
        <v>15</v>
      </c>
      <c r="BA33" s="316"/>
      <c r="BB33" s="316"/>
      <c r="BC33" s="316"/>
      <c r="BD33" s="316"/>
      <c r="BE33" s="317"/>
      <c r="BF33" s="259"/>
      <c r="BG33" s="260"/>
      <c r="BH33" s="260"/>
      <c r="BI33" s="260"/>
      <c r="BJ33" s="260"/>
      <c r="BK33" s="260"/>
      <c r="BL33" s="260"/>
      <c r="BM33" s="260"/>
      <c r="BN33" s="260"/>
      <c r="BO33" s="260"/>
      <c r="BP33" s="260"/>
      <c r="BQ33" s="260"/>
      <c r="BR33" s="260"/>
      <c r="BS33" s="260"/>
      <c r="BT33" s="260"/>
      <c r="BU33" s="260"/>
      <c r="BV33" s="260"/>
      <c r="BW33" s="260"/>
      <c r="BX33" s="260"/>
      <c r="BY33" s="261"/>
    </row>
    <row r="34" spans="1:81" ht="6.75" customHeight="1">
      <c r="A34" s="282"/>
      <c r="B34" s="283"/>
      <c r="C34" s="283"/>
      <c r="D34" s="283"/>
      <c r="E34" s="283"/>
      <c r="F34" s="283"/>
      <c r="G34" s="283"/>
      <c r="H34" s="283"/>
      <c r="I34" s="283"/>
      <c r="J34" s="283"/>
      <c r="K34" s="283"/>
      <c r="L34" s="283"/>
      <c r="M34" s="284"/>
      <c r="N34" s="294"/>
      <c r="O34" s="295"/>
      <c r="P34" s="295"/>
      <c r="Q34" s="295"/>
      <c r="R34" s="295"/>
      <c r="S34" s="295"/>
      <c r="T34" s="295"/>
      <c r="U34" s="295"/>
      <c r="V34" s="295"/>
      <c r="W34" s="295"/>
      <c r="X34" s="295"/>
      <c r="Y34" s="296"/>
      <c r="Z34" s="294"/>
      <c r="AA34" s="295"/>
      <c r="AB34" s="295"/>
      <c r="AC34" s="295"/>
      <c r="AD34" s="295"/>
      <c r="AE34" s="295"/>
      <c r="AF34" s="295"/>
      <c r="AG34" s="295"/>
      <c r="AH34" s="295"/>
      <c r="AI34" s="295"/>
      <c r="AJ34" s="295"/>
      <c r="AK34" s="295"/>
      <c r="AL34" s="295"/>
      <c r="AM34" s="296"/>
      <c r="AN34" s="247"/>
      <c r="AO34" s="248"/>
      <c r="AP34" s="248"/>
      <c r="AQ34" s="248"/>
      <c r="AR34" s="248"/>
      <c r="AS34" s="248"/>
      <c r="AT34" s="248"/>
      <c r="AU34" s="248"/>
      <c r="AV34" s="248"/>
      <c r="AW34" s="248"/>
      <c r="AX34" s="248"/>
      <c r="AY34" s="249"/>
      <c r="AZ34" s="318"/>
      <c r="BA34" s="319"/>
      <c r="BB34" s="319"/>
      <c r="BC34" s="319"/>
      <c r="BD34" s="319"/>
      <c r="BE34" s="320"/>
      <c r="BF34" s="262"/>
      <c r="BG34" s="263"/>
      <c r="BH34" s="263"/>
      <c r="BI34" s="263"/>
      <c r="BJ34" s="263"/>
      <c r="BK34" s="263"/>
      <c r="BL34" s="263"/>
      <c r="BM34" s="263"/>
      <c r="BN34" s="263"/>
      <c r="BO34" s="263"/>
      <c r="BP34" s="263"/>
      <c r="BQ34" s="263"/>
      <c r="BR34" s="263"/>
      <c r="BS34" s="263"/>
      <c r="BT34" s="263"/>
      <c r="BU34" s="263"/>
      <c r="BV34" s="263"/>
      <c r="BW34" s="263"/>
      <c r="BX34" s="263"/>
      <c r="BY34" s="264"/>
    </row>
    <row r="35" spans="1:81" ht="6.75" customHeight="1">
      <c r="A35" s="244" t="s">
        <v>118</v>
      </c>
      <c r="B35" s="245"/>
      <c r="C35" s="245"/>
      <c r="D35" s="245"/>
      <c r="E35" s="245"/>
      <c r="F35" s="245"/>
      <c r="G35" s="245"/>
      <c r="H35" s="245"/>
      <c r="I35" s="245"/>
      <c r="J35" s="245"/>
      <c r="K35" s="245"/>
      <c r="L35" s="245"/>
      <c r="M35" s="246"/>
      <c r="N35" s="259" t="s">
        <v>120</v>
      </c>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260"/>
      <c r="AL35" s="260"/>
      <c r="AM35" s="261"/>
      <c r="AN35" s="14"/>
      <c r="AO35" s="14"/>
      <c r="AP35" s="14"/>
      <c r="AQ35" s="14"/>
      <c r="AR35" s="14"/>
      <c r="AS35" s="14"/>
      <c r="AT35" s="14"/>
      <c r="AU35" s="14"/>
      <c r="AV35" s="14"/>
      <c r="AW35" s="14"/>
      <c r="AX35" s="14"/>
      <c r="AY35" s="14"/>
      <c r="AZ35" s="306" t="s">
        <v>10</v>
      </c>
      <c r="BA35" s="307"/>
      <c r="BB35" s="307"/>
      <c r="BC35" s="307"/>
      <c r="BD35" s="307"/>
      <c r="BE35" s="308"/>
      <c r="BF35" s="259" t="s">
        <v>251</v>
      </c>
      <c r="BG35" s="260"/>
      <c r="BH35" s="260"/>
      <c r="BI35" s="260"/>
      <c r="BJ35" s="260"/>
      <c r="BK35" s="260"/>
      <c r="BL35" s="260"/>
      <c r="BM35" s="260"/>
      <c r="BN35" s="260"/>
      <c r="BO35" s="260"/>
      <c r="BP35" s="260"/>
      <c r="BQ35" s="260"/>
      <c r="BR35" s="260"/>
      <c r="BS35" s="260"/>
      <c r="BT35" s="260"/>
      <c r="BU35" s="260"/>
      <c r="BV35" s="260"/>
      <c r="BW35" s="260"/>
      <c r="BX35" s="260"/>
      <c r="BY35" s="261"/>
      <c r="CB35" s="9" t="s">
        <v>119</v>
      </c>
      <c r="CC35" s="9" t="s">
        <v>120</v>
      </c>
    </row>
    <row r="36" spans="1:81" ht="6.75" customHeight="1">
      <c r="A36" s="247"/>
      <c r="B36" s="248"/>
      <c r="C36" s="248"/>
      <c r="D36" s="248"/>
      <c r="E36" s="248"/>
      <c r="F36" s="248"/>
      <c r="G36" s="248"/>
      <c r="H36" s="248"/>
      <c r="I36" s="248"/>
      <c r="J36" s="248"/>
      <c r="K36" s="248"/>
      <c r="L36" s="248"/>
      <c r="M36" s="249"/>
      <c r="N36" s="262"/>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263"/>
      <c r="AL36" s="263"/>
      <c r="AM36" s="264"/>
      <c r="AN36" s="11"/>
      <c r="AO36" s="11"/>
      <c r="AP36" s="11"/>
      <c r="AQ36" s="11"/>
      <c r="AR36" s="11"/>
      <c r="AS36" s="11"/>
      <c r="AT36" s="11"/>
      <c r="AU36" s="11"/>
      <c r="AV36" s="11"/>
      <c r="AW36" s="11"/>
      <c r="AX36" s="11"/>
      <c r="AY36" s="11"/>
      <c r="AZ36" s="309"/>
      <c r="BA36" s="310"/>
      <c r="BB36" s="310"/>
      <c r="BC36" s="310"/>
      <c r="BD36" s="310"/>
      <c r="BE36" s="311"/>
      <c r="BF36" s="262"/>
      <c r="BG36" s="263"/>
      <c r="BH36" s="263"/>
      <c r="BI36" s="263"/>
      <c r="BJ36" s="263"/>
      <c r="BK36" s="263"/>
      <c r="BL36" s="263"/>
      <c r="BM36" s="263"/>
      <c r="BN36" s="263"/>
      <c r="BO36" s="263"/>
      <c r="BP36" s="263"/>
      <c r="BQ36" s="263"/>
      <c r="BR36" s="263"/>
      <c r="BS36" s="263"/>
      <c r="BT36" s="263"/>
      <c r="BU36" s="263"/>
      <c r="BV36" s="263"/>
      <c r="BW36" s="263"/>
      <c r="BX36" s="263"/>
      <c r="BY36" s="264"/>
    </row>
    <row r="37" spans="1:81" ht="7.5" customHeight="1">
      <c r="A37" s="389" t="s">
        <v>16</v>
      </c>
      <c r="B37" s="389"/>
      <c r="C37" s="389"/>
      <c r="D37" s="389"/>
      <c r="E37" s="389"/>
      <c r="F37" s="389"/>
      <c r="G37" s="389"/>
      <c r="H37" s="389"/>
      <c r="I37" s="389"/>
      <c r="J37" s="389"/>
      <c r="K37" s="389"/>
      <c r="L37" s="389"/>
      <c r="M37" s="389"/>
      <c r="N37" s="389"/>
      <c r="O37" s="389"/>
      <c r="P37" s="389"/>
      <c r="Q37" s="30"/>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5"/>
    </row>
    <row r="38" spans="1:81" ht="6.75" customHeight="1">
      <c r="A38" s="390"/>
      <c r="B38" s="390"/>
      <c r="C38" s="390"/>
      <c r="D38" s="390"/>
      <c r="E38" s="390"/>
      <c r="F38" s="390"/>
      <c r="G38" s="390"/>
      <c r="H38" s="390"/>
      <c r="I38" s="390"/>
      <c r="J38" s="390"/>
      <c r="K38" s="390"/>
      <c r="L38" s="390"/>
      <c r="M38" s="390"/>
      <c r="N38" s="390"/>
      <c r="O38" s="390"/>
      <c r="P38" s="390"/>
      <c r="Q38" s="30"/>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5"/>
    </row>
    <row r="39" spans="1:81" ht="6.75" customHeight="1" thickBot="1">
      <c r="A39" s="391"/>
      <c r="B39" s="391"/>
      <c r="C39" s="391"/>
      <c r="D39" s="391"/>
      <c r="E39" s="391"/>
      <c r="F39" s="391"/>
      <c r="G39" s="391"/>
      <c r="H39" s="391"/>
      <c r="I39" s="391"/>
      <c r="J39" s="391"/>
      <c r="K39" s="391"/>
      <c r="L39" s="391"/>
      <c r="M39" s="391"/>
      <c r="N39" s="391"/>
      <c r="O39" s="391"/>
      <c r="P39" s="391"/>
      <c r="Q39" s="30"/>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5"/>
    </row>
    <row r="40" spans="1:81" ht="30.75" customHeight="1" thickBot="1">
      <c r="A40" s="324" t="s">
        <v>149</v>
      </c>
      <c r="B40" s="325"/>
      <c r="C40" s="325"/>
      <c r="D40" s="325"/>
      <c r="E40" s="325"/>
      <c r="F40" s="325"/>
      <c r="G40" s="325"/>
      <c r="H40" s="325"/>
      <c r="I40" s="325"/>
      <c r="J40" s="325" t="s">
        <v>17</v>
      </c>
      <c r="K40" s="325"/>
      <c r="L40" s="325"/>
      <c r="M40" s="326"/>
      <c r="N40" s="321">
        <f>'【有床診】物価2-2申請書兼報告書'!G19+'【無床診】物価2-2申請書兼報告書'!G16+'【薬局】物価2-2申請書兼報告書'!G22</f>
        <v>0</v>
      </c>
      <c r="O40" s="322"/>
      <c r="P40" s="322"/>
      <c r="Q40" s="322"/>
      <c r="R40" s="322"/>
      <c r="S40" s="322"/>
      <c r="T40" s="322"/>
      <c r="U40" s="322"/>
      <c r="V40" s="322"/>
      <c r="W40" s="323"/>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7"/>
    </row>
    <row r="41" spans="1:81" ht="30.75" customHeight="1" thickBot="1">
      <c r="A41" s="324" t="s">
        <v>147</v>
      </c>
      <c r="B41" s="325"/>
      <c r="C41" s="325"/>
      <c r="D41" s="325"/>
      <c r="E41" s="325"/>
      <c r="F41" s="325"/>
      <c r="G41" s="325"/>
      <c r="H41" s="325"/>
      <c r="I41" s="325"/>
      <c r="J41" s="325" t="s">
        <v>17</v>
      </c>
      <c r="K41" s="325"/>
      <c r="L41" s="325"/>
      <c r="M41" s="326"/>
      <c r="N41" s="321">
        <f>SUM('【有床診】賃上2-1号申請書'!G47,'【無床診】賃上2-1号申請書'!G44,'【訪看ST】】賃上2-1号申請書'!G43,'【薬局】賃上2-1号申請書'!G44)</f>
        <v>0</v>
      </c>
      <c r="O41" s="322"/>
      <c r="P41" s="322"/>
      <c r="Q41" s="322"/>
      <c r="R41" s="322"/>
      <c r="S41" s="322"/>
      <c r="T41" s="322"/>
      <c r="U41" s="322"/>
      <c r="V41" s="322"/>
      <c r="W41" s="323"/>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7"/>
    </row>
    <row r="42" spans="1:81" ht="29.25" customHeight="1" thickBot="1">
      <c r="A42" s="324" t="s">
        <v>18</v>
      </c>
      <c r="B42" s="325"/>
      <c r="C42" s="325"/>
      <c r="D42" s="325"/>
      <c r="E42" s="325"/>
      <c r="F42" s="325"/>
      <c r="G42" s="325"/>
      <c r="H42" s="325"/>
      <c r="I42" s="325"/>
      <c r="J42" s="325" t="s">
        <v>17</v>
      </c>
      <c r="K42" s="325"/>
      <c r="L42" s="325"/>
      <c r="M42" s="326"/>
      <c r="N42" s="321" cm="1">
        <f t="array" ref="N42">SUM(IFERROR(N40:W41,0))</f>
        <v>0</v>
      </c>
      <c r="O42" s="322"/>
      <c r="P42" s="322"/>
      <c r="Q42" s="322"/>
      <c r="R42" s="322"/>
      <c r="S42" s="322"/>
      <c r="T42" s="322"/>
      <c r="U42" s="322"/>
      <c r="V42" s="322"/>
      <c r="W42" s="323"/>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7"/>
    </row>
    <row r="43" spans="1:81" ht="8.25" customHeight="1">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6"/>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6"/>
      <c r="BJ43" s="19"/>
      <c r="BK43" s="19"/>
      <c r="BL43" s="19"/>
      <c r="BM43" s="19"/>
      <c r="BN43" s="19"/>
      <c r="BO43" s="19"/>
      <c r="BP43" s="19"/>
      <c r="BQ43" s="19"/>
      <c r="BR43" s="19"/>
      <c r="BS43" s="19"/>
      <c r="BT43" s="19"/>
      <c r="BU43" s="19"/>
      <c r="BV43" s="19"/>
      <c r="BW43" s="19"/>
      <c r="BX43" s="19"/>
      <c r="BY43" s="19"/>
    </row>
    <row r="44" spans="1:81" ht="8.25" customHeight="1">
      <c r="A44" s="375" t="s">
        <v>248</v>
      </c>
      <c r="B44" s="375"/>
      <c r="C44" s="375"/>
      <c r="D44" s="375"/>
      <c r="E44" s="375"/>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86" t="str" cm="1">
        <f t="array" ref="AF44">_xlfn.IFS(N35="有",CB45,N35="無",CC45)</f>
        <v>↓法人の振込口座を記載してください。</v>
      </c>
      <c r="AG44" s="386"/>
      <c r="AH44" s="386"/>
      <c r="AI44" s="386"/>
      <c r="AJ44" s="386"/>
      <c r="AK44" s="386"/>
      <c r="AL44" s="386"/>
      <c r="AM44" s="386"/>
      <c r="AN44" s="386"/>
      <c r="AO44" s="386"/>
      <c r="AP44" s="386"/>
      <c r="AQ44" s="386"/>
      <c r="AR44" s="386"/>
      <c r="AS44" s="386"/>
      <c r="AT44" s="386"/>
      <c r="AU44" s="386"/>
      <c r="AV44" s="386"/>
      <c r="AW44" s="386"/>
      <c r="AX44" s="386"/>
      <c r="AY44" s="386"/>
      <c r="AZ44" s="386"/>
      <c r="BA44" s="386"/>
      <c r="BB44" s="386"/>
      <c r="BC44" s="386"/>
      <c r="BD44" s="386"/>
      <c r="BE44" s="386"/>
      <c r="BF44" s="386"/>
      <c r="BG44" s="386"/>
      <c r="BH44" s="386"/>
      <c r="BI44" s="386"/>
      <c r="BJ44" s="386"/>
      <c r="BK44" s="386"/>
      <c r="BL44" s="386"/>
      <c r="BM44" s="386"/>
      <c r="BN44" s="386"/>
      <c r="BO44" s="386"/>
      <c r="BP44" s="386"/>
      <c r="BQ44" s="386"/>
      <c r="BR44" s="386"/>
      <c r="BS44" s="386"/>
      <c r="BT44" s="386"/>
      <c r="BU44" s="386"/>
      <c r="BV44" s="386"/>
      <c r="BW44" s="386"/>
      <c r="BX44" s="386"/>
      <c r="BY44" s="386"/>
    </row>
    <row r="45" spans="1:81" ht="16.5" customHeight="1">
      <c r="A45" s="375"/>
      <c r="B45" s="375"/>
      <c r="C45" s="375"/>
      <c r="D45" s="375"/>
      <c r="E45" s="375"/>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86"/>
      <c r="AG45" s="386"/>
      <c r="AH45" s="386"/>
      <c r="AI45" s="386"/>
      <c r="AJ45" s="386"/>
      <c r="AK45" s="386"/>
      <c r="AL45" s="386"/>
      <c r="AM45" s="386"/>
      <c r="AN45" s="386"/>
      <c r="AO45" s="386"/>
      <c r="AP45" s="386"/>
      <c r="AQ45" s="386"/>
      <c r="AR45" s="386"/>
      <c r="AS45" s="386"/>
      <c r="AT45" s="386"/>
      <c r="AU45" s="386"/>
      <c r="AV45" s="386"/>
      <c r="AW45" s="386"/>
      <c r="AX45" s="386"/>
      <c r="AY45" s="386"/>
      <c r="AZ45" s="386"/>
      <c r="BA45" s="386"/>
      <c r="BB45" s="386"/>
      <c r="BC45" s="386"/>
      <c r="BD45" s="386"/>
      <c r="BE45" s="386"/>
      <c r="BF45" s="386"/>
      <c r="BG45" s="386"/>
      <c r="BH45" s="386"/>
      <c r="BI45" s="386"/>
      <c r="BJ45" s="386"/>
      <c r="BK45" s="386"/>
      <c r="BL45" s="386"/>
      <c r="BM45" s="386"/>
      <c r="BN45" s="386"/>
      <c r="BO45" s="386"/>
      <c r="BP45" s="386"/>
      <c r="BQ45" s="386"/>
      <c r="BR45" s="386"/>
      <c r="BS45" s="386"/>
      <c r="BT45" s="386"/>
      <c r="BU45" s="386"/>
      <c r="BV45" s="386"/>
      <c r="BW45" s="386"/>
      <c r="BX45" s="386"/>
      <c r="BY45" s="386"/>
      <c r="CB45" s="9" t="s">
        <v>148</v>
      </c>
      <c r="CC45" s="9" t="s">
        <v>146</v>
      </c>
    </row>
    <row r="46" spans="1:81" ht="8.25" customHeight="1">
      <c r="A46" s="388"/>
      <c r="B46" s="388"/>
      <c r="C46" s="388"/>
      <c r="D46" s="388"/>
      <c r="E46" s="388"/>
      <c r="F46" s="388"/>
      <c r="G46" s="388"/>
      <c r="H46" s="388"/>
      <c r="I46" s="388"/>
      <c r="J46" s="388"/>
      <c r="K46" s="388"/>
      <c r="L46" s="388"/>
      <c r="M46" s="388"/>
      <c r="N46" s="388"/>
      <c r="O46" s="388"/>
      <c r="P46" s="388"/>
      <c r="Q46" s="388"/>
      <c r="R46" s="388"/>
      <c r="S46" s="388"/>
      <c r="T46" s="388"/>
      <c r="U46" s="388"/>
      <c r="V46" s="388"/>
      <c r="W46" s="388"/>
      <c r="X46" s="388"/>
      <c r="Y46" s="388"/>
      <c r="Z46" s="388"/>
      <c r="AA46" s="388"/>
      <c r="AB46" s="388"/>
      <c r="AC46" s="388"/>
      <c r="AD46" s="388"/>
      <c r="AE46" s="388"/>
      <c r="AF46" s="387"/>
      <c r="AG46" s="387"/>
      <c r="AH46" s="387"/>
      <c r="AI46" s="387"/>
      <c r="AJ46" s="387"/>
      <c r="AK46" s="387"/>
      <c r="AL46" s="387"/>
      <c r="AM46" s="387"/>
      <c r="AN46" s="387"/>
      <c r="AO46" s="387"/>
      <c r="AP46" s="387"/>
      <c r="AQ46" s="387"/>
      <c r="AR46" s="387"/>
      <c r="AS46" s="387"/>
      <c r="AT46" s="387"/>
      <c r="AU46" s="387"/>
      <c r="AV46" s="387"/>
      <c r="AW46" s="387"/>
      <c r="AX46" s="387"/>
      <c r="AY46" s="387"/>
      <c r="AZ46" s="387"/>
      <c r="BA46" s="387"/>
      <c r="BB46" s="387"/>
      <c r="BC46" s="387"/>
      <c r="BD46" s="387"/>
      <c r="BE46" s="387"/>
      <c r="BF46" s="387"/>
      <c r="BG46" s="387"/>
      <c r="BH46" s="387"/>
      <c r="BI46" s="387"/>
      <c r="BJ46" s="387"/>
      <c r="BK46" s="387"/>
      <c r="BL46" s="387"/>
      <c r="BM46" s="387"/>
      <c r="BN46" s="387"/>
      <c r="BO46" s="387"/>
      <c r="BP46" s="387"/>
      <c r="BQ46" s="387"/>
      <c r="BR46" s="387"/>
      <c r="BS46" s="387"/>
      <c r="BT46" s="387"/>
      <c r="BU46" s="387"/>
      <c r="BV46" s="387"/>
      <c r="BW46" s="387"/>
      <c r="BX46" s="387"/>
      <c r="BY46" s="387"/>
    </row>
    <row r="47" spans="1:81" ht="12.75" customHeight="1">
      <c r="A47" s="244" t="s">
        <v>19</v>
      </c>
      <c r="B47" s="245"/>
      <c r="C47" s="245"/>
      <c r="D47" s="245"/>
      <c r="E47" s="245"/>
      <c r="F47" s="245"/>
      <c r="G47" s="245"/>
      <c r="H47" s="245"/>
      <c r="I47" s="245"/>
      <c r="J47" s="245"/>
      <c r="K47" s="245"/>
      <c r="L47" s="245"/>
      <c r="M47" s="246"/>
      <c r="N47" s="331"/>
      <c r="O47" s="235"/>
      <c r="P47" s="235"/>
      <c r="Q47" s="235"/>
      <c r="R47" s="235"/>
      <c r="S47" s="235"/>
      <c r="T47" s="235"/>
      <c r="U47" s="235"/>
      <c r="V47" s="235"/>
      <c r="W47" s="235"/>
      <c r="X47" s="235"/>
      <c r="Y47" s="235"/>
      <c r="Z47" s="235"/>
      <c r="AA47" s="370"/>
      <c r="AB47" s="349" t="s">
        <v>20</v>
      </c>
      <c r="AC47" s="350"/>
      <c r="AD47" s="350"/>
      <c r="AE47" s="350"/>
      <c r="AF47" s="350"/>
      <c r="AG47" s="350"/>
      <c r="AH47" s="351"/>
      <c r="AI47" s="331"/>
      <c r="AJ47" s="332"/>
      <c r="AK47" s="337"/>
      <c r="AL47" s="332"/>
      <c r="AM47" s="337"/>
      <c r="AN47" s="332"/>
      <c r="AO47" s="337"/>
      <c r="AP47" s="370"/>
      <c r="AQ47" s="244" t="s">
        <v>21</v>
      </c>
      <c r="AR47" s="245"/>
      <c r="AS47" s="245"/>
      <c r="AT47" s="245"/>
      <c r="AU47" s="245"/>
      <c r="AV47" s="245"/>
      <c r="AW47" s="245"/>
      <c r="AX47" s="245"/>
      <c r="AY47" s="245"/>
      <c r="AZ47" s="245"/>
      <c r="BA47" s="246"/>
      <c r="BB47" s="331"/>
      <c r="BC47" s="235"/>
      <c r="BD47" s="235"/>
      <c r="BE47" s="235"/>
      <c r="BF47" s="235"/>
      <c r="BG47" s="235"/>
      <c r="BH47" s="235"/>
      <c r="BI47" s="235"/>
      <c r="BJ47" s="235"/>
      <c r="BK47" s="235"/>
      <c r="BL47" s="235"/>
      <c r="BM47" s="370"/>
      <c r="BN47" s="349" t="s">
        <v>22</v>
      </c>
      <c r="BO47" s="350"/>
      <c r="BP47" s="350"/>
      <c r="BQ47" s="350"/>
      <c r="BR47" s="350"/>
      <c r="BS47" s="351"/>
      <c r="BT47" s="331"/>
      <c r="BU47" s="332"/>
      <c r="BV47" s="337"/>
      <c r="BW47" s="332"/>
      <c r="BX47" s="337"/>
      <c r="BY47" s="370"/>
    </row>
    <row r="48" spans="1:81" ht="12.75" customHeight="1">
      <c r="A48" s="265"/>
      <c r="B48" s="266"/>
      <c r="C48" s="266"/>
      <c r="D48" s="266"/>
      <c r="E48" s="266"/>
      <c r="F48" s="266"/>
      <c r="G48" s="266"/>
      <c r="H48" s="266"/>
      <c r="I48" s="266"/>
      <c r="J48" s="266"/>
      <c r="K48" s="266"/>
      <c r="L48" s="266"/>
      <c r="M48" s="267"/>
      <c r="N48" s="333"/>
      <c r="O48" s="236"/>
      <c r="P48" s="236"/>
      <c r="Q48" s="236"/>
      <c r="R48" s="236"/>
      <c r="S48" s="236"/>
      <c r="T48" s="236"/>
      <c r="U48" s="236"/>
      <c r="V48" s="236"/>
      <c r="W48" s="236"/>
      <c r="X48" s="236"/>
      <c r="Y48" s="236"/>
      <c r="Z48" s="236"/>
      <c r="AA48" s="371"/>
      <c r="AB48" s="352"/>
      <c r="AC48" s="353"/>
      <c r="AD48" s="353"/>
      <c r="AE48" s="353"/>
      <c r="AF48" s="353"/>
      <c r="AG48" s="353"/>
      <c r="AH48" s="354"/>
      <c r="AI48" s="333"/>
      <c r="AJ48" s="334"/>
      <c r="AK48" s="338"/>
      <c r="AL48" s="334"/>
      <c r="AM48" s="338"/>
      <c r="AN48" s="334"/>
      <c r="AO48" s="338"/>
      <c r="AP48" s="371"/>
      <c r="AQ48" s="265"/>
      <c r="AR48" s="266"/>
      <c r="AS48" s="266"/>
      <c r="AT48" s="266"/>
      <c r="AU48" s="266"/>
      <c r="AV48" s="266"/>
      <c r="AW48" s="266"/>
      <c r="AX48" s="266"/>
      <c r="AY48" s="266"/>
      <c r="AZ48" s="266"/>
      <c r="BA48" s="267"/>
      <c r="BB48" s="333"/>
      <c r="BC48" s="236"/>
      <c r="BD48" s="236"/>
      <c r="BE48" s="236"/>
      <c r="BF48" s="236"/>
      <c r="BG48" s="236"/>
      <c r="BH48" s="236"/>
      <c r="BI48" s="236"/>
      <c r="BJ48" s="236"/>
      <c r="BK48" s="236"/>
      <c r="BL48" s="236"/>
      <c r="BM48" s="371"/>
      <c r="BN48" s="352"/>
      <c r="BO48" s="353"/>
      <c r="BP48" s="353"/>
      <c r="BQ48" s="353"/>
      <c r="BR48" s="353"/>
      <c r="BS48" s="354"/>
      <c r="BT48" s="333"/>
      <c r="BU48" s="334"/>
      <c r="BV48" s="338"/>
      <c r="BW48" s="334"/>
      <c r="BX48" s="338"/>
      <c r="BY48" s="371"/>
    </row>
    <row r="49" spans="1:77" ht="12.75" customHeight="1">
      <c r="A49" s="247"/>
      <c r="B49" s="248"/>
      <c r="C49" s="248"/>
      <c r="D49" s="248"/>
      <c r="E49" s="248"/>
      <c r="F49" s="248"/>
      <c r="G49" s="248"/>
      <c r="H49" s="248"/>
      <c r="I49" s="248"/>
      <c r="J49" s="248"/>
      <c r="K49" s="248"/>
      <c r="L49" s="248"/>
      <c r="M49" s="249"/>
      <c r="N49" s="335"/>
      <c r="O49" s="237"/>
      <c r="P49" s="237"/>
      <c r="Q49" s="237"/>
      <c r="R49" s="237"/>
      <c r="S49" s="237"/>
      <c r="T49" s="237"/>
      <c r="U49" s="237"/>
      <c r="V49" s="237"/>
      <c r="W49" s="237"/>
      <c r="X49" s="237"/>
      <c r="Y49" s="237"/>
      <c r="Z49" s="237"/>
      <c r="AA49" s="372"/>
      <c r="AB49" s="355"/>
      <c r="AC49" s="356"/>
      <c r="AD49" s="356"/>
      <c r="AE49" s="356"/>
      <c r="AF49" s="356"/>
      <c r="AG49" s="356"/>
      <c r="AH49" s="357"/>
      <c r="AI49" s="335"/>
      <c r="AJ49" s="336"/>
      <c r="AK49" s="339"/>
      <c r="AL49" s="336"/>
      <c r="AM49" s="339"/>
      <c r="AN49" s="336"/>
      <c r="AO49" s="339"/>
      <c r="AP49" s="372"/>
      <c r="AQ49" s="247"/>
      <c r="AR49" s="248"/>
      <c r="AS49" s="248"/>
      <c r="AT49" s="248"/>
      <c r="AU49" s="248"/>
      <c r="AV49" s="248"/>
      <c r="AW49" s="248"/>
      <c r="AX49" s="248"/>
      <c r="AY49" s="248"/>
      <c r="AZ49" s="248"/>
      <c r="BA49" s="249"/>
      <c r="BB49" s="335"/>
      <c r="BC49" s="237"/>
      <c r="BD49" s="237"/>
      <c r="BE49" s="237"/>
      <c r="BF49" s="237"/>
      <c r="BG49" s="237"/>
      <c r="BH49" s="237"/>
      <c r="BI49" s="237"/>
      <c r="BJ49" s="237"/>
      <c r="BK49" s="237"/>
      <c r="BL49" s="237"/>
      <c r="BM49" s="372"/>
      <c r="BN49" s="355"/>
      <c r="BO49" s="356"/>
      <c r="BP49" s="356"/>
      <c r="BQ49" s="356"/>
      <c r="BR49" s="356"/>
      <c r="BS49" s="357"/>
      <c r="BT49" s="335"/>
      <c r="BU49" s="336"/>
      <c r="BV49" s="339"/>
      <c r="BW49" s="336"/>
      <c r="BX49" s="339"/>
      <c r="BY49" s="372"/>
    </row>
    <row r="50" spans="1:77" ht="12.75" customHeight="1">
      <c r="A50" s="276" t="s">
        <v>23</v>
      </c>
      <c r="B50" s="277"/>
      <c r="C50" s="277"/>
      <c r="D50" s="277"/>
      <c r="E50" s="277"/>
      <c r="F50" s="277"/>
      <c r="G50" s="277"/>
      <c r="H50" s="277"/>
      <c r="I50" s="277"/>
      <c r="J50" s="277"/>
      <c r="K50" s="277"/>
      <c r="L50" s="277"/>
      <c r="M50" s="278"/>
      <c r="N50" s="358"/>
      <c r="O50" s="341"/>
      <c r="P50" s="340"/>
      <c r="Q50" s="341"/>
      <c r="R50" s="340"/>
      <c r="S50" s="341"/>
      <c r="T50" s="340"/>
      <c r="U50" s="341"/>
      <c r="V50" s="340"/>
      <c r="W50" s="341"/>
      <c r="X50" s="340"/>
      <c r="Y50" s="341"/>
      <c r="Z50" s="340"/>
      <c r="AA50" s="346"/>
      <c r="AB50" s="349" t="s">
        <v>24</v>
      </c>
      <c r="AC50" s="350"/>
      <c r="AD50" s="350"/>
      <c r="AE50" s="350"/>
      <c r="AF50" s="350"/>
      <c r="AG50" s="350"/>
      <c r="AH50" s="351"/>
      <c r="AI50" s="358"/>
      <c r="AJ50" s="359"/>
      <c r="AK50" s="359"/>
      <c r="AL50" s="359"/>
      <c r="AM50" s="359"/>
      <c r="AN50" s="359"/>
      <c r="AO50" s="359"/>
      <c r="AP50" s="346"/>
      <c r="AQ50" s="364" t="s">
        <v>5</v>
      </c>
      <c r="AR50" s="365"/>
      <c r="AS50" s="365"/>
      <c r="AT50" s="365"/>
      <c r="AU50" s="365"/>
      <c r="AV50" s="365"/>
      <c r="AW50" s="365"/>
      <c r="AX50" s="365"/>
      <c r="AY50" s="365"/>
      <c r="AZ50" s="365"/>
      <c r="BA50" s="366"/>
      <c r="BB50" s="367"/>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9"/>
    </row>
    <row r="51" spans="1:77" ht="12.75" customHeight="1">
      <c r="A51" s="279"/>
      <c r="B51" s="280"/>
      <c r="C51" s="280"/>
      <c r="D51" s="280"/>
      <c r="E51" s="280"/>
      <c r="F51" s="280"/>
      <c r="G51" s="280"/>
      <c r="H51" s="280"/>
      <c r="I51" s="280"/>
      <c r="J51" s="280"/>
      <c r="K51" s="280"/>
      <c r="L51" s="280"/>
      <c r="M51" s="281"/>
      <c r="N51" s="360"/>
      <c r="O51" s="343"/>
      <c r="P51" s="342"/>
      <c r="Q51" s="343"/>
      <c r="R51" s="342"/>
      <c r="S51" s="343"/>
      <c r="T51" s="342"/>
      <c r="U51" s="343"/>
      <c r="V51" s="342"/>
      <c r="W51" s="343"/>
      <c r="X51" s="342"/>
      <c r="Y51" s="343"/>
      <c r="Z51" s="342"/>
      <c r="AA51" s="347"/>
      <c r="AB51" s="352"/>
      <c r="AC51" s="353"/>
      <c r="AD51" s="353"/>
      <c r="AE51" s="353"/>
      <c r="AF51" s="353"/>
      <c r="AG51" s="353"/>
      <c r="AH51" s="354"/>
      <c r="AI51" s="360"/>
      <c r="AJ51" s="361"/>
      <c r="AK51" s="361"/>
      <c r="AL51" s="361"/>
      <c r="AM51" s="361"/>
      <c r="AN51" s="361"/>
      <c r="AO51" s="361"/>
      <c r="AP51" s="347"/>
      <c r="AQ51" s="276" t="s">
        <v>25</v>
      </c>
      <c r="AR51" s="277"/>
      <c r="AS51" s="277"/>
      <c r="AT51" s="277"/>
      <c r="AU51" s="277"/>
      <c r="AV51" s="277"/>
      <c r="AW51" s="277"/>
      <c r="AX51" s="277"/>
      <c r="AY51" s="277"/>
      <c r="AZ51" s="277"/>
      <c r="BA51" s="278"/>
      <c r="BB51" s="358"/>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46"/>
    </row>
    <row r="52" spans="1:77" ht="12.75" customHeight="1">
      <c r="A52" s="282"/>
      <c r="B52" s="283"/>
      <c r="C52" s="283"/>
      <c r="D52" s="283"/>
      <c r="E52" s="283"/>
      <c r="F52" s="283"/>
      <c r="G52" s="283"/>
      <c r="H52" s="283"/>
      <c r="I52" s="283"/>
      <c r="J52" s="283"/>
      <c r="K52" s="283"/>
      <c r="L52" s="283"/>
      <c r="M52" s="284"/>
      <c r="N52" s="362"/>
      <c r="O52" s="345"/>
      <c r="P52" s="344"/>
      <c r="Q52" s="345"/>
      <c r="R52" s="344"/>
      <c r="S52" s="345"/>
      <c r="T52" s="344"/>
      <c r="U52" s="345"/>
      <c r="V52" s="344"/>
      <c r="W52" s="345"/>
      <c r="X52" s="344"/>
      <c r="Y52" s="345"/>
      <c r="Z52" s="344"/>
      <c r="AA52" s="348"/>
      <c r="AB52" s="355"/>
      <c r="AC52" s="356"/>
      <c r="AD52" s="356"/>
      <c r="AE52" s="356"/>
      <c r="AF52" s="356"/>
      <c r="AG52" s="356"/>
      <c r="AH52" s="357"/>
      <c r="AI52" s="362"/>
      <c r="AJ52" s="363"/>
      <c r="AK52" s="363"/>
      <c r="AL52" s="363"/>
      <c r="AM52" s="363"/>
      <c r="AN52" s="363"/>
      <c r="AO52" s="363"/>
      <c r="AP52" s="348"/>
      <c r="AQ52" s="282"/>
      <c r="AR52" s="283"/>
      <c r="AS52" s="283"/>
      <c r="AT52" s="283"/>
      <c r="AU52" s="283"/>
      <c r="AV52" s="283"/>
      <c r="AW52" s="283"/>
      <c r="AX52" s="283"/>
      <c r="AY52" s="283"/>
      <c r="AZ52" s="283"/>
      <c r="BA52" s="284"/>
      <c r="BB52" s="362"/>
      <c r="BC52" s="363"/>
      <c r="BD52" s="363"/>
      <c r="BE52" s="363"/>
      <c r="BF52" s="363"/>
      <c r="BG52" s="363"/>
      <c r="BH52" s="363"/>
      <c r="BI52" s="363"/>
      <c r="BJ52" s="363"/>
      <c r="BK52" s="363"/>
      <c r="BL52" s="363"/>
      <c r="BM52" s="363"/>
      <c r="BN52" s="363"/>
      <c r="BO52" s="363"/>
      <c r="BP52" s="363"/>
      <c r="BQ52" s="363"/>
      <c r="BR52" s="363"/>
      <c r="BS52" s="363"/>
      <c r="BT52" s="363"/>
      <c r="BU52" s="363"/>
      <c r="BV52" s="363"/>
      <c r="BW52" s="363"/>
      <c r="BX52" s="363"/>
      <c r="BY52" s="348"/>
    </row>
    <row r="53" spans="1:77" ht="17.25" customHeight="1">
      <c r="A53" s="374" t="s">
        <v>26</v>
      </c>
      <c r="B53" s="374"/>
      <c r="C53" s="374"/>
      <c r="D53" s="374"/>
      <c r="E53" s="374"/>
      <c r="F53" s="374"/>
      <c r="G53" s="374"/>
      <c r="H53" s="374"/>
      <c r="I53" s="374"/>
      <c r="J53" s="374"/>
      <c r="K53" s="374"/>
      <c r="L53" s="374"/>
      <c r="M53" s="374"/>
      <c r="N53" s="374"/>
      <c r="O53" s="374"/>
      <c r="P53" s="374"/>
      <c r="Q53" s="374"/>
      <c r="R53" s="374"/>
      <c r="S53" s="374"/>
      <c r="T53" s="374"/>
      <c r="U53" s="374"/>
      <c r="V53" s="374"/>
      <c r="W53" s="374"/>
      <c r="X53" s="374"/>
      <c r="Y53" s="374"/>
      <c r="Z53" s="374"/>
      <c r="AA53" s="374"/>
      <c r="AB53" s="374"/>
      <c r="AC53" s="374"/>
      <c r="AD53" s="374"/>
      <c r="AE53" s="374"/>
      <c r="AF53" s="374"/>
      <c r="AG53" s="374"/>
      <c r="AH53" s="374"/>
      <c r="AI53" s="374"/>
      <c r="AJ53" s="374"/>
      <c r="AK53" s="374"/>
      <c r="AL53" s="374"/>
      <c r="AM53" s="374"/>
      <c r="AN53" s="374"/>
      <c r="AO53" s="374"/>
      <c r="AP53" s="374"/>
      <c r="AQ53" s="374"/>
      <c r="AR53" s="374"/>
      <c r="AS53" s="374"/>
      <c r="AT53" s="374"/>
      <c r="AU53" s="374"/>
      <c r="AV53" s="374"/>
      <c r="AW53" s="374"/>
      <c r="AX53" s="374"/>
      <c r="AY53" s="374"/>
      <c r="AZ53" s="374"/>
      <c r="BA53" s="374"/>
      <c r="BB53" s="374"/>
      <c r="BC53" s="374"/>
      <c r="BD53" s="374"/>
      <c r="BE53" s="374"/>
      <c r="BF53" s="374"/>
      <c r="BG53" s="374"/>
      <c r="BH53" s="374"/>
      <c r="BI53" s="374"/>
      <c r="BJ53" s="374"/>
      <c r="BK53" s="374"/>
      <c r="BL53" s="374"/>
      <c r="BM53" s="374"/>
      <c r="BN53" s="374"/>
      <c r="BO53" s="374"/>
      <c r="BP53" s="374"/>
      <c r="BQ53" s="374"/>
      <c r="BR53" s="374"/>
      <c r="BS53" s="374"/>
      <c r="BT53" s="374"/>
      <c r="BU53" s="374"/>
      <c r="BV53" s="374"/>
      <c r="BW53" s="374"/>
      <c r="BX53" s="374"/>
      <c r="BY53" s="374"/>
    </row>
    <row r="54" spans="1:77" ht="5.25" customHeight="1">
      <c r="A54" s="18"/>
      <c r="B54" s="18"/>
      <c r="C54" s="18"/>
      <c r="D54" s="18"/>
      <c r="E54" s="18"/>
      <c r="F54" s="18"/>
      <c r="G54" s="18"/>
      <c r="H54" s="18"/>
      <c r="I54" s="18"/>
      <c r="J54" s="18"/>
      <c r="K54" s="18"/>
      <c r="L54" s="21"/>
      <c r="M54" s="21"/>
      <c r="N54" s="21"/>
      <c r="O54" s="21"/>
      <c r="P54" s="21"/>
      <c r="Q54" s="22"/>
      <c r="R54" s="21"/>
      <c r="S54" s="21"/>
      <c r="T54" s="21"/>
      <c r="U54" s="21"/>
      <c r="V54" s="21"/>
      <c r="W54" s="21"/>
      <c r="X54" s="16"/>
      <c r="Y54" s="16"/>
      <c r="Z54" s="16"/>
      <c r="AA54" s="16"/>
      <c r="AB54" s="16"/>
      <c r="AC54" s="16"/>
      <c r="AD54" s="16"/>
      <c r="AE54" s="16"/>
      <c r="AF54" s="16"/>
      <c r="AG54" s="16"/>
      <c r="AH54" s="16"/>
      <c r="AI54" s="16"/>
      <c r="AJ54" s="16"/>
      <c r="AK54" s="16"/>
      <c r="AL54" s="16"/>
      <c r="AM54" s="16"/>
      <c r="AN54" s="16"/>
      <c r="AO54" s="21"/>
      <c r="AP54" s="21"/>
      <c r="AQ54" s="21"/>
      <c r="AR54" s="21"/>
      <c r="AS54" s="21"/>
      <c r="AT54" s="21"/>
      <c r="AU54" s="21"/>
      <c r="AV54" s="21"/>
      <c r="AW54" s="21"/>
      <c r="AX54" s="21"/>
      <c r="AY54" s="21"/>
      <c r="AZ54" s="16"/>
      <c r="BA54" s="16"/>
      <c r="BB54" s="16"/>
      <c r="BC54" s="16"/>
      <c r="BD54" s="16"/>
      <c r="BE54" s="16"/>
      <c r="BF54" s="16"/>
      <c r="BG54" s="16"/>
      <c r="BH54" s="16"/>
      <c r="BI54" s="16"/>
      <c r="BJ54" s="16"/>
      <c r="BK54" s="16"/>
      <c r="BL54" s="16"/>
      <c r="BM54" s="16"/>
      <c r="BN54" s="16"/>
      <c r="BO54" s="16"/>
      <c r="BP54" s="21"/>
      <c r="BQ54" s="21"/>
      <c r="BR54" s="21"/>
      <c r="BS54" s="21"/>
      <c r="BT54" s="21"/>
      <c r="BU54" s="21"/>
      <c r="BV54" s="21"/>
      <c r="BW54" s="21"/>
      <c r="BX54" s="21"/>
      <c r="BY54" s="21"/>
    </row>
    <row r="55" spans="1:77" ht="8.25" customHeight="1">
      <c r="A55" s="375" t="s">
        <v>27</v>
      </c>
      <c r="B55" s="375"/>
      <c r="C55" s="375"/>
      <c r="D55" s="375"/>
      <c r="E55" s="375"/>
      <c r="F55" s="375"/>
      <c r="G55" s="375"/>
      <c r="H55" s="375"/>
      <c r="I55" s="375"/>
      <c r="J55" s="375"/>
      <c r="K55" s="375"/>
      <c r="L55" s="375"/>
      <c r="M55" s="375"/>
      <c r="N55" s="375"/>
      <c r="O55" s="375"/>
      <c r="P55" s="375"/>
      <c r="Q55" s="375"/>
      <c r="R55" s="375"/>
      <c r="S55" s="375"/>
      <c r="T55" s="375"/>
      <c r="U55" s="375"/>
      <c r="V55" s="375"/>
      <c r="W55" s="375"/>
      <c r="X55" s="375"/>
      <c r="Y55" s="375"/>
      <c r="Z55" s="375"/>
      <c r="AA55" s="375"/>
      <c r="AB55" s="375"/>
      <c r="AC55" s="375"/>
      <c r="AD55" s="375"/>
      <c r="AE55" s="375"/>
      <c r="AF55" s="16"/>
      <c r="AG55" s="19"/>
      <c r="AH55" s="19"/>
      <c r="AI55" s="19"/>
      <c r="AJ55" s="19"/>
      <c r="AK55" s="19"/>
      <c r="AL55" s="19"/>
      <c r="AM55" s="19"/>
      <c r="AN55" s="19"/>
      <c r="AO55" s="19"/>
      <c r="AP55" s="19"/>
      <c r="AQ55" s="19"/>
      <c r="AR55" s="19"/>
      <c r="AS55" s="19"/>
      <c r="AT55" s="19"/>
      <c r="AU55" s="19"/>
      <c r="AV55" s="19"/>
      <c r="AW55" s="19"/>
      <c r="AX55" s="19"/>
      <c r="AY55" s="20"/>
      <c r="AZ55" s="20"/>
      <c r="BA55" s="20"/>
      <c r="BB55" s="20"/>
      <c r="BC55" s="20"/>
      <c r="BD55" s="20"/>
      <c r="BE55" s="20"/>
      <c r="BF55" s="20"/>
      <c r="BG55" s="20"/>
      <c r="BH55" s="20"/>
      <c r="BI55" s="16"/>
      <c r="BJ55" s="19"/>
      <c r="BK55" s="19"/>
      <c r="BL55" s="19"/>
      <c r="BM55" s="19"/>
      <c r="BN55" s="19"/>
      <c r="BO55" s="19"/>
      <c r="BP55" s="19"/>
      <c r="BQ55" s="19"/>
      <c r="BR55" s="19"/>
      <c r="BS55" s="19"/>
      <c r="BT55" s="19"/>
      <c r="BU55" s="19"/>
      <c r="BV55" s="19"/>
      <c r="BW55" s="19"/>
      <c r="BX55" s="19"/>
      <c r="BY55" s="19"/>
    </row>
    <row r="56" spans="1:77" ht="8.25" customHeight="1">
      <c r="A56" s="375"/>
      <c r="B56" s="375"/>
      <c r="C56" s="375"/>
      <c r="D56" s="375"/>
      <c r="E56" s="375"/>
      <c r="F56" s="375"/>
      <c r="G56" s="375"/>
      <c r="H56" s="375"/>
      <c r="I56" s="375"/>
      <c r="J56" s="375"/>
      <c r="K56" s="375"/>
      <c r="L56" s="375"/>
      <c r="M56" s="375"/>
      <c r="N56" s="375"/>
      <c r="O56" s="375"/>
      <c r="P56" s="375"/>
      <c r="Q56" s="375"/>
      <c r="R56" s="375"/>
      <c r="S56" s="375"/>
      <c r="T56" s="375"/>
      <c r="U56" s="375"/>
      <c r="V56" s="375"/>
      <c r="W56" s="375"/>
      <c r="X56" s="375"/>
      <c r="Y56" s="375"/>
      <c r="Z56" s="375"/>
      <c r="AA56" s="375"/>
      <c r="AB56" s="375"/>
      <c r="AC56" s="375"/>
      <c r="AD56" s="375"/>
      <c r="AE56" s="375"/>
      <c r="AF56" s="16"/>
      <c r="AG56" s="19"/>
      <c r="AH56" s="19"/>
      <c r="AI56" s="19"/>
      <c r="AJ56" s="19"/>
      <c r="AK56" s="19"/>
      <c r="AL56" s="19"/>
      <c r="AM56" s="19"/>
      <c r="AN56" s="19"/>
      <c r="AO56" s="19"/>
      <c r="AP56" s="19"/>
      <c r="AQ56" s="19"/>
      <c r="AR56" s="19"/>
      <c r="AS56" s="19"/>
      <c r="AT56" s="19"/>
      <c r="AU56" s="19"/>
      <c r="AV56" s="19"/>
      <c r="AW56" s="19"/>
      <c r="AX56" s="19"/>
      <c r="AY56" s="20"/>
      <c r="AZ56" s="20"/>
      <c r="BA56" s="20"/>
      <c r="BB56" s="20"/>
      <c r="BC56" s="20"/>
      <c r="BD56" s="20"/>
      <c r="BE56" s="20"/>
      <c r="BF56" s="20"/>
      <c r="BG56" s="20"/>
      <c r="BH56" s="20"/>
      <c r="BI56" s="16"/>
      <c r="BJ56" s="19"/>
      <c r="BK56" s="19"/>
      <c r="BL56" s="19"/>
      <c r="BM56" s="19"/>
      <c r="BN56" s="19"/>
      <c r="BO56" s="19"/>
      <c r="BP56" s="19"/>
      <c r="BQ56" s="19"/>
      <c r="BR56" s="19"/>
      <c r="BS56" s="19"/>
      <c r="BT56" s="19"/>
      <c r="BU56" s="19"/>
      <c r="BV56" s="19"/>
      <c r="BW56" s="19"/>
      <c r="BX56" s="19"/>
      <c r="BY56" s="19"/>
    </row>
    <row r="57" spans="1:77" ht="8.25" customHeight="1">
      <c r="A57" s="375"/>
      <c r="B57" s="375"/>
      <c r="C57" s="375"/>
      <c r="D57" s="375"/>
      <c r="E57" s="375"/>
      <c r="F57" s="375"/>
      <c r="G57" s="375"/>
      <c r="H57" s="375"/>
      <c r="I57" s="375"/>
      <c r="J57" s="375"/>
      <c r="K57" s="375"/>
      <c r="L57" s="375"/>
      <c r="M57" s="375"/>
      <c r="N57" s="375"/>
      <c r="O57" s="375"/>
      <c r="P57" s="375"/>
      <c r="Q57" s="375"/>
      <c r="R57" s="375"/>
      <c r="S57" s="375"/>
      <c r="T57" s="375"/>
      <c r="U57" s="375"/>
      <c r="V57" s="375"/>
      <c r="W57" s="375"/>
      <c r="X57" s="375"/>
      <c r="Y57" s="375"/>
      <c r="Z57" s="375"/>
      <c r="AA57" s="375"/>
      <c r="AB57" s="375"/>
      <c r="AC57" s="375"/>
      <c r="AD57" s="375"/>
      <c r="AE57" s="375"/>
      <c r="AF57" s="16"/>
      <c r="AG57" s="19"/>
      <c r="AH57" s="19"/>
      <c r="AI57" s="19"/>
      <c r="AJ57" s="19"/>
      <c r="AK57" s="19"/>
      <c r="AL57" s="19"/>
      <c r="AM57" s="19"/>
      <c r="AN57" s="19"/>
      <c r="AO57" s="19"/>
      <c r="AP57" s="19"/>
      <c r="AQ57" s="19"/>
      <c r="AR57" s="19"/>
      <c r="AS57" s="19"/>
      <c r="AT57" s="19"/>
      <c r="AU57" s="19"/>
      <c r="AV57" s="19"/>
      <c r="AW57" s="19"/>
      <c r="AX57" s="19"/>
      <c r="AY57" s="20"/>
      <c r="AZ57" s="20"/>
      <c r="BA57" s="20"/>
      <c r="BB57" s="20"/>
      <c r="BC57" s="20"/>
      <c r="BD57" s="20"/>
      <c r="BE57" s="20"/>
      <c r="BF57" s="20"/>
      <c r="BG57" s="20"/>
      <c r="BH57" s="20"/>
      <c r="BI57" s="16"/>
      <c r="BJ57" s="19"/>
      <c r="BK57" s="19"/>
      <c r="BL57" s="19"/>
      <c r="BM57" s="19"/>
      <c r="BN57" s="19"/>
      <c r="BO57" s="19"/>
      <c r="BP57" s="19"/>
      <c r="BQ57" s="19"/>
      <c r="BR57" s="19"/>
      <c r="BS57" s="19"/>
      <c r="BT57" s="19"/>
      <c r="BU57" s="19"/>
      <c r="BV57" s="19"/>
      <c r="BW57" s="19"/>
      <c r="BX57" s="19"/>
      <c r="BY57" s="19"/>
    </row>
    <row r="58" spans="1:77" ht="8.25" customHeight="1">
      <c r="A58" s="376" t="s">
        <v>236</v>
      </c>
      <c r="B58" s="377"/>
      <c r="C58" s="377"/>
      <c r="D58" s="377"/>
      <c r="E58" s="377"/>
      <c r="F58" s="377"/>
      <c r="G58" s="377"/>
      <c r="H58" s="377"/>
      <c r="I58" s="377"/>
      <c r="J58" s="377"/>
      <c r="K58" s="377"/>
      <c r="L58" s="377"/>
      <c r="M58" s="377"/>
      <c r="N58" s="377"/>
      <c r="O58" s="377"/>
      <c r="P58" s="377"/>
      <c r="Q58" s="377"/>
      <c r="R58" s="377"/>
      <c r="S58" s="377"/>
      <c r="T58" s="377"/>
      <c r="U58" s="377"/>
      <c r="V58" s="377"/>
      <c r="W58" s="377"/>
      <c r="X58" s="377"/>
      <c r="Y58" s="377"/>
      <c r="Z58" s="377"/>
      <c r="AA58" s="377"/>
      <c r="AB58" s="377"/>
      <c r="AC58" s="377"/>
      <c r="AD58" s="377"/>
      <c r="AE58" s="377"/>
      <c r="AF58" s="377"/>
      <c r="AG58" s="377"/>
      <c r="AH58" s="377"/>
      <c r="AI58" s="377"/>
      <c r="AJ58" s="377"/>
      <c r="AK58" s="377"/>
      <c r="AL58" s="377"/>
      <c r="AM58" s="377"/>
      <c r="AN58" s="377"/>
      <c r="AO58" s="377"/>
      <c r="AP58" s="377"/>
      <c r="AQ58" s="377"/>
      <c r="AR58" s="377"/>
      <c r="AS58" s="377"/>
      <c r="AT58" s="377"/>
      <c r="AU58" s="377"/>
      <c r="AV58" s="377"/>
      <c r="AW58" s="377"/>
      <c r="AX58" s="377"/>
      <c r="AY58" s="377"/>
      <c r="AZ58" s="377"/>
      <c r="BA58" s="377"/>
      <c r="BB58" s="377"/>
      <c r="BC58" s="377"/>
      <c r="BD58" s="377"/>
      <c r="BE58" s="377"/>
      <c r="BF58" s="377"/>
      <c r="BG58" s="377"/>
      <c r="BH58" s="377"/>
      <c r="BI58" s="377"/>
      <c r="BJ58" s="377"/>
      <c r="BK58" s="377"/>
      <c r="BL58" s="377"/>
      <c r="BM58" s="377"/>
      <c r="BN58" s="377"/>
      <c r="BO58" s="377"/>
      <c r="BP58" s="377"/>
      <c r="BQ58" s="377"/>
      <c r="BR58" s="377"/>
      <c r="BS58" s="377"/>
      <c r="BT58" s="377"/>
      <c r="BU58" s="377"/>
      <c r="BV58" s="377"/>
      <c r="BW58" s="377"/>
      <c r="BX58" s="377"/>
      <c r="BY58" s="378"/>
    </row>
    <row r="59" spans="1:77" ht="8.25" customHeight="1">
      <c r="A59" s="379"/>
      <c r="B59" s="380"/>
      <c r="C59" s="380"/>
      <c r="D59" s="380"/>
      <c r="E59" s="380"/>
      <c r="F59" s="380"/>
      <c r="G59" s="380"/>
      <c r="H59" s="380"/>
      <c r="I59" s="380"/>
      <c r="J59" s="380"/>
      <c r="K59" s="380"/>
      <c r="L59" s="380"/>
      <c r="M59" s="380"/>
      <c r="N59" s="380"/>
      <c r="O59" s="380"/>
      <c r="P59" s="380"/>
      <c r="Q59" s="380"/>
      <c r="R59" s="380"/>
      <c r="S59" s="380"/>
      <c r="T59" s="380"/>
      <c r="U59" s="380"/>
      <c r="V59" s="380"/>
      <c r="W59" s="380"/>
      <c r="X59" s="380"/>
      <c r="Y59" s="380"/>
      <c r="Z59" s="380"/>
      <c r="AA59" s="380"/>
      <c r="AB59" s="380"/>
      <c r="AC59" s="380"/>
      <c r="AD59" s="380"/>
      <c r="AE59" s="380"/>
      <c r="AF59" s="380"/>
      <c r="AG59" s="380"/>
      <c r="AH59" s="380"/>
      <c r="AI59" s="380"/>
      <c r="AJ59" s="380"/>
      <c r="AK59" s="380"/>
      <c r="AL59" s="380"/>
      <c r="AM59" s="380"/>
      <c r="AN59" s="380"/>
      <c r="AO59" s="380"/>
      <c r="AP59" s="380"/>
      <c r="AQ59" s="380"/>
      <c r="AR59" s="380"/>
      <c r="AS59" s="380"/>
      <c r="AT59" s="380"/>
      <c r="AU59" s="380"/>
      <c r="AV59" s="380"/>
      <c r="AW59" s="380"/>
      <c r="AX59" s="380"/>
      <c r="AY59" s="380"/>
      <c r="AZ59" s="380"/>
      <c r="BA59" s="380"/>
      <c r="BB59" s="380"/>
      <c r="BC59" s="380"/>
      <c r="BD59" s="380"/>
      <c r="BE59" s="380"/>
      <c r="BF59" s="380"/>
      <c r="BG59" s="380"/>
      <c r="BH59" s="380"/>
      <c r="BI59" s="380"/>
      <c r="BJ59" s="380"/>
      <c r="BK59" s="380"/>
      <c r="BL59" s="380"/>
      <c r="BM59" s="380"/>
      <c r="BN59" s="380"/>
      <c r="BO59" s="380"/>
      <c r="BP59" s="380"/>
      <c r="BQ59" s="380"/>
      <c r="BR59" s="380"/>
      <c r="BS59" s="380"/>
      <c r="BT59" s="380"/>
      <c r="BU59" s="380"/>
      <c r="BV59" s="380"/>
      <c r="BW59" s="380"/>
      <c r="BX59" s="380"/>
      <c r="BY59" s="381"/>
    </row>
    <row r="60" spans="1:77" ht="8.25" customHeight="1">
      <c r="A60" s="379"/>
      <c r="B60" s="380"/>
      <c r="C60" s="380"/>
      <c r="D60" s="380"/>
      <c r="E60" s="380"/>
      <c r="F60" s="380"/>
      <c r="G60" s="380"/>
      <c r="H60" s="380"/>
      <c r="I60" s="380"/>
      <c r="J60" s="380"/>
      <c r="K60" s="380"/>
      <c r="L60" s="380"/>
      <c r="M60" s="380"/>
      <c r="N60" s="380"/>
      <c r="O60" s="380"/>
      <c r="P60" s="380"/>
      <c r="Q60" s="380"/>
      <c r="R60" s="380"/>
      <c r="S60" s="380"/>
      <c r="T60" s="380"/>
      <c r="U60" s="380"/>
      <c r="V60" s="380"/>
      <c r="W60" s="380"/>
      <c r="X60" s="380"/>
      <c r="Y60" s="380"/>
      <c r="Z60" s="380"/>
      <c r="AA60" s="380"/>
      <c r="AB60" s="380"/>
      <c r="AC60" s="380"/>
      <c r="AD60" s="380"/>
      <c r="AE60" s="380"/>
      <c r="AF60" s="380"/>
      <c r="AG60" s="380"/>
      <c r="AH60" s="380"/>
      <c r="AI60" s="380"/>
      <c r="AJ60" s="380"/>
      <c r="AK60" s="380"/>
      <c r="AL60" s="380"/>
      <c r="AM60" s="380"/>
      <c r="AN60" s="380"/>
      <c r="AO60" s="380"/>
      <c r="AP60" s="380"/>
      <c r="AQ60" s="380"/>
      <c r="AR60" s="380"/>
      <c r="AS60" s="380"/>
      <c r="AT60" s="380"/>
      <c r="AU60" s="380"/>
      <c r="AV60" s="380"/>
      <c r="AW60" s="380"/>
      <c r="AX60" s="380"/>
      <c r="AY60" s="380"/>
      <c r="AZ60" s="380"/>
      <c r="BA60" s="380"/>
      <c r="BB60" s="380"/>
      <c r="BC60" s="380"/>
      <c r="BD60" s="380"/>
      <c r="BE60" s="380"/>
      <c r="BF60" s="380"/>
      <c r="BG60" s="380"/>
      <c r="BH60" s="380"/>
      <c r="BI60" s="380"/>
      <c r="BJ60" s="380"/>
      <c r="BK60" s="380"/>
      <c r="BL60" s="380"/>
      <c r="BM60" s="380"/>
      <c r="BN60" s="380"/>
      <c r="BO60" s="380"/>
      <c r="BP60" s="380"/>
      <c r="BQ60" s="380"/>
      <c r="BR60" s="380"/>
      <c r="BS60" s="380"/>
      <c r="BT60" s="380"/>
      <c r="BU60" s="380"/>
      <c r="BV60" s="380"/>
      <c r="BW60" s="380"/>
      <c r="BX60" s="380"/>
      <c r="BY60" s="381"/>
    </row>
    <row r="61" spans="1:77" ht="8.25" customHeight="1">
      <c r="A61" s="379"/>
      <c r="B61" s="380"/>
      <c r="C61" s="380"/>
      <c r="D61" s="380"/>
      <c r="E61" s="380"/>
      <c r="F61" s="380"/>
      <c r="G61" s="380"/>
      <c r="H61" s="380"/>
      <c r="I61" s="380"/>
      <c r="J61" s="380"/>
      <c r="K61" s="380"/>
      <c r="L61" s="380"/>
      <c r="M61" s="380"/>
      <c r="N61" s="380"/>
      <c r="O61" s="380"/>
      <c r="P61" s="380"/>
      <c r="Q61" s="380"/>
      <c r="R61" s="380"/>
      <c r="S61" s="380"/>
      <c r="T61" s="380"/>
      <c r="U61" s="380"/>
      <c r="V61" s="380"/>
      <c r="W61" s="380"/>
      <c r="X61" s="380"/>
      <c r="Y61" s="380"/>
      <c r="Z61" s="380"/>
      <c r="AA61" s="380"/>
      <c r="AB61" s="380"/>
      <c r="AC61" s="380"/>
      <c r="AD61" s="380"/>
      <c r="AE61" s="380"/>
      <c r="AF61" s="380"/>
      <c r="AG61" s="380"/>
      <c r="AH61" s="380"/>
      <c r="AI61" s="380"/>
      <c r="AJ61" s="380"/>
      <c r="AK61" s="380"/>
      <c r="AL61" s="380"/>
      <c r="AM61" s="380"/>
      <c r="AN61" s="380"/>
      <c r="AO61" s="380"/>
      <c r="AP61" s="380"/>
      <c r="AQ61" s="380"/>
      <c r="AR61" s="380"/>
      <c r="AS61" s="380"/>
      <c r="AT61" s="380"/>
      <c r="AU61" s="380"/>
      <c r="AV61" s="380"/>
      <c r="AW61" s="380"/>
      <c r="AX61" s="380"/>
      <c r="AY61" s="380"/>
      <c r="AZ61" s="380"/>
      <c r="BA61" s="380"/>
      <c r="BB61" s="380"/>
      <c r="BC61" s="380"/>
      <c r="BD61" s="380"/>
      <c r="BE61" s="380"/>
      <c r="BF61" s="380"/>
      <c r="BG61" s="380"/>
      <c r="BH61" s="380"/>
      <c r="BI61" s="380"/>
      <c r="BJ61" s="380"/>
      <c r="BK61" s="380"/>
      <c r="BL61" s="380"/>
      <c r="BM61" s="380"/>
      <c r="BN61" s="380"/>
      <c r="BO61" s="380"/>
      <c r="BP61" s="380"/>
      <c r="BQ61" s="380"/>
      <c r="BR61" s="380"/>
      <c r="BS61" s="380"/>
      <c r="BT61" s="380"/>
      <c r="BU61" s="380"/>
      <c r="BV61" s="380"/>
      <c r="BW61" s="380"/>
      <c r="BX61" s="380"/>
      <c r="BY61" s="381"/>
    </row>
    <row r="62" spans="1:77" ht="8.25" customHeight="1">
      <c r="A62" s="37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1"/>
    </row>
    <row r="63" spans="1:77" ht="8.25" customHeight="1">
      <c r="A63" s="379"/>
      <c r="B63" s="380"/>
      <c r="C63" s="380"/>
      <c r="D63" s="380"/>
      <c r="E63" s="380"/>
      <c r="F63" s="380"/>
      <c r="G63" s="380"/>
      <c r="H63" s="380"/>
      <c r="I63" s="380"/>
      <c r="J63" s="380"/>
      <c r="K63" s="380"/>
      <c r="L63" s="380"/>
      <c r="M63" s="380"/>
      <c r="N63" s="380"/>
      <c r="O63" s="380"/>
      <c r="P63" s="380"/>
      <c r="Q63" s="380"/>
      <c r="R63" s="380"/>
      <c r="S63" s="380"/>
      <c r="T63" s="380"/>
      <c r="U63" s="380"/>
      <c r="V63" s="380"/>
      <c r="W63" s="380"/>
      <c r="X63" s="380"/>
      <c r="Y63" s="380"/>
      <c r="Z63" s="380"/>
      <c r="AA63" s="380"/>
      <c r="AB63" s="380"/>
      <c r="AC63" s="380"/>
      <c r="AD63" s="380"/>
      <c r="AE63" s="380"/>
      <c r="AF63" s="380"/>
      <c r="AG63" s="380"/>
      <c r="AH63" s="380"/>
      <c r="AI63" s="380"/>
      <c r="AJ63" s="380"/>
      <c r="AK63" s="380"/>
      <c r="AL63" s="380"/>
      <c r="AM63" s="380"/>
      <c r="AN63" s="380"/>
      <c r="AO63" s="380"/>
      <c r="AP63" s="380"/>
      <c r="AQ63" s="380"/>
      <c r="AR63" s="380"/>
      <c r="AS63" s="380"/>
      <c r="AT63" s="380"/>
      <c r="AU63" s="380"/>
      <c r="AV63" s="380"/>
      <c r="AW63" s="380"/>
      <c r="AX63" s="380"/>
      <c r="AY63" s="380"/>
      <c r="AZ63" s="380"/>
      <c r="BA63" s="380"/>
      <c r="BB63" s="380"/>
      <c r="BC63" s="380"/>
      <c r="BD63" s="380"/>
      <c r="BE63" s="380"/>
      <c r="BF63" s="380"/>
      <c r="BG63" s="380"/>
      <c r="BH63" s="380"/>
      <c r="BI63" s="380"/>
      <c r="BJ63" s="380"/>
      <c r="BK63" s="380"/>
      <c r="BL63" s="380"/>
      <c r="BM63" s="380"/>
      <c r="BN63" s="380"/>
      <c r="BO63" s="380"/>
      <c r="BP63" s="380"/>
      <c r="BQ63" s="380"/>
      <c r="BR63" s="380"/>
      <c r="BS63" s="380"/>
      <c r="BT63" s="380"/>
      <c r="BU63" s="380"/>
      <c r="BV63" s="380"/>
      <c r="BW63" s="380"/>
      <c r="BX63" s="380"/>
      <c r="BY63" s="381"/>
    </row>
    <row r="64" spans="1:77" ht="8.25" customHeight="1">
      <c r="A64" s="379"/>
      <c r="B64" s="380"/>
      <c r="C64" s="380"/>
      <c r="D64" s="380"/>
      <c r="E64" s="380"/>
      <c r="F64" s="380"/>
      <c r="G64" s="380"/>
      <c r="H64" s="380"/>
      <c r="I64" s="380"/>
      <c r="J64" s="380"/>
      <c r="K64" s="380"/>
      <c r="L64" s="380"/>
      <c r="M64" s="380"/>
      <c r="N64" s="380"/>
      <c r="O64" s="380"/>
      <c r="P64" s="380"/>
      <c r="Q64" s="380"/>
      <c r="R64" s="380"/>
      <c r="S64" s="380"/>
      <c r="T64" s="380"/>
      <c r="U64" s="380"/>
      <c r="V64" s="380"/>
      <c r="W64" s="380"/>
      <c r="X64" s="380"/>
      <c r="Y64" s="380"/>
      <c r="Z64" s="380"/>
      <c r="AA64" s="380"/>
      <c r="AB64" s="380"/>
      <c r="AC64" s="380"/>
      <c r="AD64" s="380"/>
      <c r="AE64" s="380"/>
      <c r="AF64" s="380"/>
      <c r="AG64" s="380"/>
      <c r="AH64" s="380"/>
      <c r="AI64" s="380"/>
      <c r="AJ64" s="380"/>
      <c r="AK64" s="380"/>
      <c r="AL64" s="380"/>
      <c r="AM64" s="380"/>
      <c r="AN64" s="380"/>
      <c r="AO64" s="380"/>
      <c r="AP64" s="380"/>
      <c r="AQ64" s="380"/>
      <c r="AR64" s="380"/>
      <c r="AS64" s="380"/>
      <c r="AT64" s="380"/>
      <c r="AU64" s="380"/>
      <c r="AV64" s="380"/>
      <c r="AW64" s="380"/>
      <c r="AX64" s="380"/>
      <c r="AY64" s="380"/>
      <c r="AZ64" s="380"/>
      <c r="BA64" s="380"/>
      <c r="BB64" s="380"/>
      <c r="BC64" s="380"/>
      <c r="BD64" s="380"/>
      <c r="BE64" s="380"/>
      <c r="BF64" s="380"/>
      <c r="BG64" s="380"/>
      <c r="BH64" s="380"/>
      <c r="BI64" s="380"/>
      <c r="BJ64" s="380"/>
      <c r="BK64" s="380"/>
      <c r="BL64" s="380"/>
      <c r="BM64" s="380"/>
      <c r="BN64" s="380"/>
      <c r="BO64" s="380"/>
      <c r="BP64" s="380"/>
      <c r="BQ64" s="380"/>
      <c r="BR64" s="380"/>
      <c r="BS64" s="380"/>
      <c r="BT64" s="380"/>
      <c r="BU64" s="380"/>
      <c r="BV64" s="380"/>
      <c r="BW64" s="380"/>
      <c r="BX64" s="380"/>
      <c r="BY64" s="381"/>
    </row>
    <row r="65" spans="1:80" ht="10.5" customHeight="1">
      <c r="A65" s="382"/>
      <c r="B65" s="383"/>
      <c r="C65" s="383"/>
      <c r="D65" s="383"/>
      <c r="E65" s="383"/>
      <c r="F65" s="383"/>
      <c r="G65" s="383"/>
      <c r="H65" s="383"/>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3"/>
      <c r="AF65" s="383"/>
      <c r="AG65" s="383"/>
      <c r="AH65" s="383"/>
      <c r="AI65" s="383"/>
      <c r="AJ65" s="383"/>
      <c r="AK65" s="383"/>
      <c r="AL65" s="383"/>
      <c r="AM65" s="383"/>
      <c r="AN65" s="383"/>
      <c r="AO65" s="383"/>
      <c r="AP65" s="383"/>
      <c r="AQ65" s="383"/>
      <c r="AR65" s="383"/>
      <c r="AS65" s="383"/>
      <c r="AT65" s="383"/>
      <c r="AU65" s="383"/>
      <c r="AV65" s="383"/>
      <c r="AW65" s="383"/>
      <c r="AX65" s="383"/>
      <c r="AY65" s="383"/>
      <c r="AZ65" s="383"/>
      <c r="BA65" s="383"/>
      <c r="BB65" s="383"/>
      <c r="BC65" s="383"/>
      <c r="BD65" s="383"/>
      <c r="BE65" s="383"/>
      <c r="BF65" s="383"/>
      <c r="BG65" s="383"/>
      <c r="BH65" s="383"/>
      <c r="BI65" s="383"/>
      <c r="BJ65" s="383"/>
      <c r="BK65" s="383"/>
      <c r="BL65" s="383"/>
      <c r="BM65" s="383"/>
      <c r="BN65" s="383"/>
      <c r="BO65" s="383"/>
      <c r="BP65" s="383"/>
      <c r="BQ65" s="383"/>
      <c r="BR65" s="383"/>
      <c r="BS65" s="383"/>
      <c r="BT65" s="383"/>
      <c r="BU65" s="383"/>
      <c r="BV65" s="383"/>
      <c r="BW65" s="383"/>
      <c r="BX65" s="383"/>
      <c r="BY65" s="384"/>
    </row>
    <row r="66" spans="1:80" ht="6" customHeight="1">
      <c r="A66" s="124"/>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c r="AN66" s="124"/>
      <c r="AO66" s="124"/>
      <c r="AP66" s="124"/>
      <c r="AQ66" s="124"/>
      <c r="AR66" s="124"/>
      <c r="AS66" s="124"/>
      <c r="AT66" s="124"/>
      <c r="AU66" s="124"/>
      <c r="AV66" s="124"/>
      <c r="AW66" s="124"/>
      <c r="AX66" s="124"/>
      <c r="AY66" s="124"/>
      <c r="AZ66" s="124"/>
      <c r="BA66" s="124"/>
      <c r="BB66" s="124"/>
      <c r="BC66" s="124"/>
      <c r="BD66" s="124"/>
      <c r="BE66" s="124"/>
      <c r="BF66" s="16"/>
      <c r="BG66" s="16"/>
      <c r="BH66" s="16"/>
      <c r="BI66" s="16"/>
      <c r="BJ66" s="16"/>
      <c r="BK66" s="16"/>
      <c r="BL66" s="16"/>
      <c r="BM66" s="16"/>
      <c r="BN66" s="16"/>
      <c r="BO66" s="16"/>
      <c r="BP66" s="16"/>
      <c r="BQ66" s="16"/>
      <c r="BR66" s="16"/>
      <c r="BS66" s="16"/>
      <c r="BT66" s="16"/>
      <c r="BU66" s="16"/>
      <c r="BV66" s="16"/>
      <c r="BW66" s="16"/>
      <c r="BX66" s="16"/>
      <c r="BY66" s="16"/>
    </row>
    <row r="67" spans="1:80" ht="6" customHeight="1">
      <c r="A67" s="124"/>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4"/>
      <c r="AY67" s="124"/>
      <c r="AZ67" s="124"/>
      <c r="BA67" s="124"/>
      <c r="BB67" s="124"/>
      <c r="BC67" s="124"/>
      <c r="BD67" s="124"/>
      <c r="BE67" s="124"/>
      <c r="BF67" s="16"/>
      <c r="BG67" s="16"/>
      <c r="BH67" s="16"/>
      <c r="BI67" s="16"/>
      <c r="BJ67" s="16"/>
      <c r="BK67" s="16"/>
      <c r="BL67" s="16"/>
      <c r="BM67" s="16"/>
      <c r="BN67" s="16"/>
      <c r="BO67" s="16"/>
      <c r="BP67" s="16"/>
      <c r="BQ67" s="16"/>
      <c r="BR67" s="16"/>
      <c r="BS67" s="16"/>
      <c r="BT67" s="16"/>
      <c r="BU67" s="16"/>
      <c r="BV67" s="16"/>
      <c r="BW67" s="16"/>
      <c r="BX67" s="16"/>
      <c r="BY67" s="16"/>
    </row>
    <row r="68" spans="1:80" ht="5.2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row>
    <row r="69" spans="1:80" ht="5.2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row>
    <row r="70" spans="1:80" s="119" customFormat="1" ht="15.75" customHeight="1">
      <c r="B70" s="137" t="s">
        <v>234</v>
      </c>
      <c r="C70" s="137"/>
      <c r="D70" s="137"/>
      <c r="E70" s="137"/>
      <c r="F70" s="137"/>
      <c r="G70" s="137"/>
      <c r="H70" s="137"/>
      <c r="I70" s="137"/>
      <c r="J70" s="137"/>
      <c r="K70" s="137"/>
      <c r="L70" s="137"/>
      <c r="M70" s="137"/>
      <c r="N70" s="137"/>
      <c r="O70" s="137"/>
      <c r="P70" s="137"/>
      <c r="Q70" s="137"/>
      <c r="R70" s="137"/>
      <c r="S70" s="137"/>
      <c r="T70" s="137"/>
      <c r="U70" s="137"/>
      <c r="V70" s="137"/>
      <c r="W70" s="137"/>
      <c r="X70" s="137"/>
      <c r="Y70" s="137"/>
      <c r="Z70" s="137"/>
      <c r="AA70" s="137"/>
      <c r="AB70" s="137"/>
      <c r="AC70" s="137"/>
      <c r="AD70" s="137"/>
      <c r="AE70" s="137"/>
      <c r="AF70" s="137"/>
      <c r="AG70" s="137"/>
      <c r="AH70" s="137"/>
      <c r="AI70" s="137"/>
      <c r="AJ70" s="137"/>
      <c r="AK70" s="137"/>
      <c r="AL70" s="137"/>
      <c r="AM70" s="137"/>
      <c r="AN70" s="137"/>
      <c r="AO70" s="137"/>
      <c r="AP70" s="137"/>
      <c r="AQ70" s="137"/>
      <c r="AR70" s="137"/>
      <c r="AS70" s="137"/>
      <c r="AT70" s="137"/>
      <c r="AU70" s="137"/>
      <c r="AV70" s="137"/>
      <c r="AW70" s="137"/>
      <c r="AX70" s="137"/>
      <c r="AY70" s="137"/>
      <c r="AZ70" s="137"/>
      <c r="BA70" s="137"/>
      <c r="BB70" s="137"/>
      <c r="BC70" s="137"/>
      <c r="BD70" s="137"/>
      <c r="BE70" s="137"/>
      <c r="BF70" s="137"/>
      <c r="BG70" s="137"/>
      <c r="BH70" s="137"/>
      <c r="BI70" s="137"/>
      <c r="BJ70" s="137"/>
      <c r="BK70" s="137"/>
      <c r="BL70" s="137"/>
      <c r="BM70" s="137"/>
      <c r="BN70" s="137"/>
      <c r="BO70" s="137"/>
      <c r="BP70" s="137"/>
      <c r="BQ70" s="137"/>
      <c r="BR70" s="137"/>
      <c r="BS70" s="137"/>
      <c r="BT70" s="137"/>
      <c r="BU70" s="137"/>
      <c r="BV70" s="137"/>
      <c r="BW70" s="137"/>
      <c r="BX70" s="137"/>
      <c r="BY70" s="137"/>
    </row>
    <row r="71" spans="1:80" s="119" customFormat="1" ht="30" customHeight="1">
      <c r="B71" s="397" t="s">
        <v>243</v>
      </c>
      <c r="C71" s="397"/>
      <c r="D71" s="397"/>
      <c r="E71" s="397"/>
      <c r="F71" s="397"/>
      <c r="G71" s="397"/>
      <c r="H71" s="397"/>
      <c r="I71" s="397"/>
      <c r="J71" s="397"/>
      <c r="K71" s="397"/>
      <c r="L71" s="397"/>
      <c r="M71" s="397"/>
      <c r="N71" s="397"/>
      <c r="O71" s="397"/>
      <c r="P71" s="397"/>
      <c r="Q71" s="397"/>
      <c r="R71" s="397"/>
      <c r="S71" s="397"/>
      <c r="T71" s="397"/>
      <c r="U71" s="397"/>
      <c r="V71" s="397"/>
      <c r="W71" s="397"/>
      <c r="X71" s="397"/>
      <c r="Y71" s="397"/>
      <c r="Z71" s="397"/>
      <c r="AA71" s="397"/>
      <c r="AB71" s="397"/>
      <c r="AC71" s="397"/>
      <c r="AD71" s="397"/>
      <c r="AE71" s="397"/>
      <c r="AF71" s="397"/>
      <c r="AG71" s="397"/>
      <c r="AH71" s="397"/>
      <c r="AI71" s="397"/>
      <c r="AJ71" s="397"/>
      <c r="AK71" s="397"/>
      <c r="AL71" s="397"/>
      <c r="AM71" s="397"/>
      <c r="AN71" s="397"/>
      <c r="AO71" s="397"/>
      <c r="AP71" s="397"/>
      <c r="AQ71" s="397"/>
      <c r="AR71" s="397"/>
      <c r="AS71" s="397"/>
      <c r="AT71" s="397"/>
      <c r="AU71" s="397"/>
      <c r="AV71" s="397"/>
      <c r="AW71" s="397"/>
      <c r="AX71" s="397"/>
      <c r="AY71" s="397"/>
      <c r="AZ71" s="397"/>
      <c r="BA71" s="397"/>
      <c r="BB71" s="397"/>
      <c r="BC71" s="397"/>
      <c r="BD71" s="397"/>
      <c r="BE71" s="397"/>
      <c r="BF71" s="397"/>
      <c r="BG71" s="397"/>
      <c r="BH71" s="397"/>
      <c r="BI71" s="397"/>
      <c r="BJ71" s="397"/>
      <c r="BK71" s="397"/>
      <c r="BL71" s="397"/>
      <c r="BM71" s="397"/>
      <c r="BN71" s="397"/>
      <c r="BO71" s="397"/>
      <c r="BP71" s="397"/>
      <c r="BQ71" s="397"/>
      <c r="BR71" s="397"/>
      <c r="BS71" s="397"/>
      <c r="BT71" s="397"/>
      <c r="BU71" s="397"/>
      <c r="BV71" s="397"/>
      <c r="BW71" s="397"/>
      <c r="BX71" s="397"/>
      <c r="BY71" s="397"/>
    </row>
    <row r="72" spans="1:80" s="119" customFormat="1" ht="51" customHeight="1">
      <c r="A72" s="120"/>
      <c r="B72" s="330" t="s">
        <v>235</v>
      </c>
      <c r="C72" s="330"/>
      <c r="D72" s="330"/>
      <c r="E72" s="330"/>
      <c r="F72" s="330"/>
      <c r="G72" s="330"/>
      <c r="H72" s="330"/>
      <c r="I72" s="330"/>
      <c r="J72" s="330"/>
      <c r="K72" s="330"/>
      <c r="L72" s="330"/>
      <c r="M72" s="330"/>
      <c r="N72" s="330"/>
      <c r="O72" s="330"/>
      <c r="P72" s="330"/>
      <c r="Q72" s="330"/>
      <c r="R72" s="330"/>
      <c r="S72" s="330"/>
      <c r="T72" s="330"/>
      <c r="U72" s="330"/>
      <c r="V72" s="330"/>
      <c r="W72" s="330"/>
      <c r="X72" s="330"/>
      <c r="Y72" s="330"/>
      <c r="Z72" s="330"/>
      <c r="AA72" s="330"/>
      <c r="AB72" s="330"/>
      <c r="AC72" s="330"/>
      <c r="AD72" s="330"/>
      <c r="AE72" s="330"/>
      <c r="AF72" s="330"/>
      <c r="AG72" s="330"/>
      <c r="AH72" s="330"/>
      <c r="AI72" s="330"/>
      <c r="AJ72" s="330"/>
      <c r="AK72" s="330"/>
      <c r="AL72" s="330"/>
      <c r="AM72" s="330"/>
      <c r="AN72" s="328" t="s">
        <v>240</v>
      </c>
      <c r="AO72" s="328"/>
      <c r="AP72" s="328"/>
      <c r="AQ72" s="328"/>
      <c r="AR72" s="328"/>
      <c r="AS72" s="328"/>
      <c r="AT72" s="328"/>
      <c r="AU72" s="328"/>
      <c r="AV72" s="328"/>
      <c r="AW72" s="328"/>
      <c r="AX72" s="328"/>
      <c r="AY72" s="328"/>
      <c r="AZ72" s="328"/>
      <c r="BA72" s="328"/>
      <c r="BB72" s="328"/>
      <c r="BC72" s="328"/>
      <c r="BD72" s="328"/>
      <c r="BE72" s="328"/>
      <c r="BF72" s="328"/>
      <c r="BG72" s="328" t="s">
        <v>241</v>
      </c>
      <c r="BH72" s="328"/>
      <c r="BI72" s="328"/>
      <c r="BJ72" s="328"/>
      <c r="BK72" s="328"/>
      <c r="BL72" s="328"/>
      <c r="BM72" s="328"/>
      <c r="BN72" s="328"/>
      <c r="BO72" s="328"/>
      <c r="BP72" s="328"/>
      <c r="BQ72" s="328"/>
      <c r="BR72" s="328"/>
      <c r="BS72" s="328"/>
      <c r="BT72" s="328"/>
      <c r="BU72" s="328"/>
      <c r="BV72" s="328"/>
      <c r="BW72" s="328"/>
      <c r="BX72" s="328"/>
      <c r="BY72" s="328"/>
    </row>
    <row r="73" spans="1:80" s="119" customFormat="1" ht="16.5" customHeight="1">
      <c r="A73" s="120"/>
      <c r="B73" s="398" t="s">
        <v>237</v>
      </c>
      <c r="C73" s="398"/>
      <c r="D73" s="398"/>
      <c r="E73" s="398"/>
      <c r="F73" s="398"/>
      <c r="G73" s="398"/>
      <c r="H73" s="398"/>
      <c r="I73" s="398"/>
      <c r="J73" s="398"/>
      <c r="K73" s="398"/>
      <c r="L73" s="398"/>
      <c r="M73" s="398"/>
      <c r="N73" s="398"/>
      <c r="O73" s="398"/>
      <c r="P73" s="398"/>
      <c r="Q73" s="398"/>
      <c r="R73" s="398"/>
      <c r="S73" s="398"/>
      <c r="T73" s="398"/>
      <c r="U73" s="398"/>
      <c r="V73" s="398"/>
      <c r="W73" s="398"/>
      <c r="X73" s="398"/>
      <c r="Y73" s="398"/>
      <c r="Z73" s="398"/>
      <c r="AA73" s="398"/>
      <c r="AB73" s="398"/>
      <c r="AC73" s="398"/>
      <c r="AD73" s="398"/>
      <c r="AE73" s="398"/>
      <c r="AF73" s="398"/>
      <c r="AG73" s="398"/>
      <c r="AH73" s="398"/>
      <c r="AI73" s="398"/>
      <c r="AJ73" s="398"/>
      <c r="AK73" s="398"/>
      <c r="AL73" s="398"/>
      <c r="AM73" s="398"/>
      <c r="AN73" s="329" t="s">
        <v>239</v>
      </c>
      <c r="AO73" s="329"/>
      <c r="AP73" s="329"/>
      <c r="AQ73" s="329"/>
      <c r="AR73" s="329"/>
      <c r="AS73" s="329"/>
      <c r="AT73" s="329"/>
      <c r="AU73" s="329"/>
      <c r="AV73" s="329"/>
      <c r="AW73" s="329"/>
      <c r="AX73" s="329"/>
      <c r="AY73" s="329"/>
      <c r="AZ73" s="329"/>
      <c r="BA73" s="329"/>
      <c r="BB73" s="329"/>
      <c r="BC73" s="329"/>
      <c r="BD73" s="329"/>
      <c r="BE73" s="329"/>
      <c r="BF73" s="329"/>
      <c r="BG73" s="329" t="s">
        <v>239</v>
      </c>
      <c r="BH73" s="329"/>
      <c r="BI73" s="329"/>
      <c r="BJ73" s="329"/>
      <c r="BK73" s="329"/>
      <c r="BL73" s="329"/>
      <c r="BM73" s="329"/>
      <c r="BN73" s="329"/>
      <c r="BO73" s="329"/>
      <c r="BP73" s="329"/>
      <c r="BQ73" s="329"/>
      <c r="BR73" s="329"/>
      <c r="BS73" s="329"/>
      <c r="BT73" s="329"/>
      <c r="BU73" s="329"/>
      <c r="BV73" s="329"/>
      <c r="BW73" s="329"/>
      <c r="BX73" s="329"/>
      <c r="BY73" s="329"/>
    </row>
    <row r="74" spans="1:80" s="119" customFormat="1" ht="16.5" customHeight="1">
      <c r="A74" s="120"/>
      <c r="B74" s="398" t="s">
        <v>238</v>
      </c>
      <c r="C74" s="398"/>
      <c r="D74" s="398"/>
      <c r="E74" s="398"/>
      <c r="F74" s="398"/>
      <c r="G74" s="398"/>
      <c r="H74" s="398"/>
      <c r="I74" s="398"/>
      <c r="J74" s="398"/>
      <c r="K74" s="398"/>
      <c r="L74" s="398"/>
      <c r="M74" s="398"/>
      <c r="N74" s="398"/>
      <c r="O74" s="398"/>
      <c r="P74" s="398"/>
      <c r="Q74" s="398"/>
      <c r="R74" s="398"/>
      <c r="S74" s="398"/>
      <c r="T74" s="398"/>
      <c r="U74" s="398"/>
      <c r="V74" s="398"/>
      <c r="W74" s="398"/>
      <c r="X74" s="398"/>
      <c r="Y74" s="398"/>
      <c r="Z74" s="398"/>
      <c r="AA74" s="398"/>
      <c r="AB74" s="398"/>
      <c r="AC74" s="398"/>
      <c r="AD74" s="398"/>
      <c r="AE74" s="398"/>
      <c r="AF74" s="398"/>
      <c r="AG74" s="398"/>
      <c r="AH74" s="398"/>
      <c r="AI74" s="398"/>
      <c r="AJ74" s="398"/>
      <c r="AK74" s="398"/>
      <c r="AL74" s="398"/>
      <c r="AM74" s="398"/>
      <c r="AN74" s="329" t="s">
        <v>239</v>
      </c>
      <c r="AO74" s="329"/>
      <c r="AP74" s="329"/>
      <c r="AQ74" s="329"/>
      <c r="AR74" s="329"/>
      <c r="AS74" s="329"/>
      <c r="AT74" s="329"/>
      <c r="AU74" s="329"/>
      <c r="AV74" s="329"/>
      <c r="AW74" s="329"/>
      <c r="AX74" s="329"/>
      <c r="AY74" s="329"/>
      <c r="AZ74" s="329"/>
      <c r="BA74" s="329"/>
      <c r="BB74" s="329"/>
      <c r="BC74" s="329"/>
      <c r="BD74" s="329"/>
      <c r="BE74" s="329"/>
      <c r="BF74" s="329"/>
      <c r="BG74" s="329" t="s">
        <v>239</v>
      </c>
      <c r="BH74" s="329"/>
      <c r="BI74" s="329"/>
      <c r="BJ74" s="329"/>
      <c r="BK74" s="329"/>
      <c r="BL74" s="329"/>
      <c r="BM74" s="329"/>
      <c r="BN74" s="329"/>
      <c r="BO74" s="329"/>
      <c r="BP74" s="329"/>
      <c r="BQ74" s="329"/>
      <c r="BR74" s="329"/>
      <c r="BS74" s="329"/>
      <c r="BT74" s="329"/>
      <c r="BU74" s="329"/>
      <c r="BV74" s="329"/>
      <c r="BW74" s="329"/>
      <c r="BX74" s="329"/>
      <c r="BY74" s="329"/>
    </row>
    <row r="75" spans="1:80" s="119" customFormat="1" ht="16.5" customHeight="1">
      <c r="A75" s="120"/>
      <c r="B75" s="385"/>
      <c r="C75" s="385"/>
      <c r="D75" s="385"/>
      <c r="E75" s="385"/>
      <c r="F75" s="385"/>
      <c r="G75" s="385"/>
      <c r="H75" s="385"/>
      <c r="I75" s="385"/>
      <c r="J75" s="385"/>
      <c r="K75" s="385"/>
      <c r="L75" s="385"/>
      <c r="M75" s="385"/>
      <c r="N75" s="385"/>
      <c r="O75" s="385"/>
      <c r="P75" s="385"/>
      <c r="Q75" s="385"/>
      <c r="R75" s="385"/>
      <c r="S75" s="385"/>
      <c r="T75" s="385"/>
      <c r="U75" s="385"/>
      <c r="V75" s="385"/>
      <c r="W75" s="385"/>
      <c r="X75" s="385"/>
      <c r="Y75" s="385"/>
      <c r="Z75" s="385"/>
      <c r="AA75" s="385"/>
      <c r="AB75" s="385"/>
      <c r="AC75" s="385"/>
      <c r="AD75" s="385"/>
      <c r="AE75" s="385"/>
      <c r="AF75" s="385"/>
      <c r="AG75" s="385"/>
      <c r="AH75" s="385"/>
      <c r="AI75" s="385"/>
      <c r="AJ75" s="385"/>
      <c r="AK75" s="385"/>
      <c r="AL75" s="385"/>
      <c r="AM75" s="385"/>
      <c r="AN75" s="327"/>
      <c r="AO75" s="327"/>
      <c r="AP75" s="327"/>
      <c r="AQ75" s="327"/>
      <c r="AR75" s="327"/>
      <c r="AS75" s="327"/>
      <c r="AT75" s="327"/>
      <c r="AU75" s="327"/>
      <c r="AV75" s="327"/>
      <c r="AW75" s="327"/>
      <c r="AX75" s="327"/>
      <c r="AY75" s="327"/>
      <c r="AZ75" s="327"/>
      <c r="BA75" s="327"/>
      <c r="BB75" s="327"/>
      <c r="BC75" s="327"/>
      <c r="BD75" s="327"/>
      <c r="BE75" s="327"/>
      <c r="BF75" s="327"/>
      <c r="BG75" s="327"/>
      <c r="BH75" s="327"/>
      <c r="BI75" s="327"/>
      <c r="BJ75" s="327"/>
      <c r="BK75" s="327"/>
      <c r="BL75" s="327"/>
      <c r="BM75" s="327"/>
      <c r="BN75" s="327"/>
      <c r="BO75" s="327"/>
      <c r="BP75" s="327"/>
      <c r="BQ75" s="327"/>
      <c r="BR75" s="327"/>
      <c r="BS75" s="327"/>
      <c r="BT75" s="327"/>
      <c r="BU75" s="327"/>
      <c r="BV75" s="327"/>
      <c r="BW75" s="327"/>
      <c r="BX75" s="327"/>
      <c r="BY75" s="327"/>
      <c r="CB75" s="119" t="s">
        <v>252</v>
      </c>
    </row>
    <row r="76" spans="1:80" ht="16.5" customHeight="1">
      <c r="A76" s="23"/>
      <c r="B76" s="385"/>
      <c r="C76" s="385"/>
      <c r="D76" s="385"/>
      <c r="E76" s="385"/>
      <c r="F76" s="385"/>
      <c r="G76" s="385"/>
      <c r="H76" s="385"/>
      <c r="I76" s="385"/>
      <c r="J76" s="385"/>
      <c r="K76" s="385"/>
      <c r="L76" s="385"/>
      <c r="M76" s="385"/>
      <c r="N76" s="385"/>
      <c r="O76" s="385"/>
      <c r="P76" s="385"/>
      <c r="Q76" s="385"/>
      <c r="R76" s="385"/>
      <c r="S76" s="385"/>
      <c r="T76" s="385"/>
      <c r="U76" s="385"/>
      <c r="V76" s="385"/>
      <c r="W76" s="385"/>
      <c r="X76" s="385"/>
      <c r="Y76" s="385"/>
      <c r="Z76" s="385"/>
      <c r="AA76" s="385"/>
      <c r="AB76" s="385"/>
      <c r="AC76" s="385"/>
      <c r="AD76" s="385"/>
      <c r="AE76" s="385"/>
      <c r="AF76" s="385"/>
      <c r="AG76" s="385"/>
      <c r="AH76" s="385"/>
      <c r="AI76" s="385"/>
      <c r="AJ76" s="385"/>
      <c r="AK76" s="385"/>
      <c r="AL76" s="385"/>
      <c r="AM76" s="385"/>
      <c r="AN76" s="327"/>
      <c r="AO76" s="327"/>
      <c r="AP76" s="327"/>
      <c r="AQ76" s="327"/>
      <c r="AR76" s="327"/>
      <c r="AS76" s="327"/>
      <c r="AT76" s="327"/>
      <c r="AU76" s="327"/>
      <c r="AV76" s="327"/>
      <c r="AW76" s="327"/>
      <c r="AX76" s="327"/>
      <c r="AY76" s="327"/>
      <c r="AZ76" s="327"/>
      <c r="BA76" s="327"/>
      <c r="BB76" s="327"/>
      <c r="BC76" s="327"/>
      <c r="BD76" s="327"/>
      <c r="BE76" s="327"/>
      <c r="BF76" s="327"/>
      <c r="BG76" s="327"/>
      <c r="BH76" s="327"/>
      <c r="BI76" s="327"/>
      <c r="BJ76" s="327"/>
      <c r="BK76" s="327"/>
      <c r="BL76" s="327"/>
      <c r="BM76" s="327"/>
      <c r="BN76" s="327"/>
      <c r="BO76" s="327"/>
      <c r="BP76" s="327"/>
      <c r="BQ76" s="327"/>
      <c r="BR76" s="327"/>
      <c r="BS76" s="327"/>
      <c r="BT76" s="327"/>
      <c r="BU76" s="327"/>
      <c r="BV76" s="327"/>
      <c r="BW76" s="327"/>
      <c r="BX76" s="327"/>
      <c r="BY76" s="327"/>
    </row>
    <row r="77" spans="1:80" ht="16.5" customHeight="1">
      <c r="A77" s="24"/>
      <c r="B77" s="385"/>
      <c r="C77" s="385"/>
      <c r="D77" s="385"/>
      <c r="E77" s="385"/>
      <c r="F77" s="385"/>
      <c r="G77" s="385"/>
      <c r="H77" s="385"/>
      <c r="I77" s="385"/>
      <c r="J77" s="385"/>
      <c r="K77" s="385"/>
      <c r="L77" s="385"/>
      <c r="M77" s="385"/>
      <c r="N77" s="385"/>
      <c r="O77" s="385"/>
      <c r="P77" s="385"/>
      <c r="Q77" s="385"/>
      <c r="R77" s="385"/>
      <c r="S77" s="385"/>
      <c r="T77" s="385"/>
      <c r="U77" s="385"/>
      <c r="V77" s="385"/>
      <c r="W77" s="385"/>
      <c r="X77" s="385"/>
      <c r="Y77" s="385"/>
      <c r="Z77" s="385"/>
      <c r="AA77" s="385"/>
      <c r="AB77" s="385"/>
      <c r="AC77" s="385"/>
      <c r="AD77" s="385"/>
      <c r="AE77" s="385"/>
      <c r="AF77" s="385"/>
      <c r="AG77" s="385"/>
      <c r="AH77" s="385"/>
      <c r="AI77" s="385"/>
      <c r="AJ77" s="385"/>
      <c r="AK77" s="385"/>
      <c r="AL77" s="385"/>
      <c r="AM77" s="385"/>
      <c r="AN77" s="327"/>
      <c r="AO77" s="327"/>
      <c r="AP77" s="327"/>
      <c r="AQ77" s="327"/>
      <c r="AR77" s="327"/>
      <c r="AS77" s="327"/>
      <c r="AT77" s="327"/>
      <c r="AU77" s="327"/>
      <c r="AV77" s="327"/>
      <c r="AW77" s="327"/>
      <c r="AX77" s="327"/>
      <c r="AY77" s="327"/>
      <c r="AZ77" s="327"/>
      <c r="BA77" s="327"/>
      <c r="BB77" s="327"/>
      <c r="BC77" s="327"/>
      <c r="BD77" s="327"/>
      <c r="BE77" s="327"/>
      <c r="BF77" s="327"/>
      <c r="BG77" s="327"/>
      <c r="BH77" s="327"/>
      <c r="BI77" s="327"/>
      <c r="BJ77" s="327"/>
      <c r="BK77" s="327"/>
      <c r="BL77" s="327"/>
      <c r="BM77" s="327"/>
      <c r="BN77" s="327"/>
      <c r="BO77" s="327"/>
      <c r="BP77" s="327"/>
      <c r="BQ77" s="327"/>
      <c r="BR77" s="327"/>
      <c r="BS77" s="327"/>
      <c r="BT77" s="327"/>
      <c r="BU77" s="327"/>
      <c r="BV77" s="327"/>
      <c r="BW77" s="327"/>
      <c r="BX77" s="327"/>
      <c r="BY77" s="327"/>
      <c r="BZ77" s="25"/>
    </row>
    <row r="78" spans="1:80" ht="16.5" customHeight="1">
      <c r="A78" s="16"/>
      <c r="B78" s="385"/>
      <c r="C78" s="385"/>
      <c r="D78" s="385"/>
      <c r="E78" s="385"/>
      <c r="F78" s="385"/>
      <c r="G78" s="385"/>
      <c r="H78" s="385"/>
      <c r="I78" s="385"/>
      <c r="J78" s="385"/>
      <c r="K78" s="385"/>
      <c r="L78" s="385"/>
      <c r="M78" s="385"/>
      <c r="N78" s="385"/>
      <c r="O78" s="385"/>
      <c r="P78" s="385"/>
      <c r="Q78" s="385"/>
      <c r="R78" s="385"/>
      <c r="S78" s="385"/>
      <c r="T78" s="385"/>
      <c r="U78" s="385"/>
      <c r="V78" s="385"/>
      <c r="W78" s="385"/>
      <c r="X78" s="385"/>
      <c r="Y78" s="385"/>
      <c r="Z78" s="385"/>
      <c r="AA78" s="385"/>
      <c r="AB78" s="385"/>
      <c r="AC78" s="385"/>
      <c r="AD78" s="385"/>
      <c r="AE78" s="385"/>
      <c r="AF78" s="385"/>
      <c r="AG78" s="385"/>
      <c r="AH78" s="385"/>
      <c r="AI78" s="385"/>
      <c r="AJ78" s="385"/>
      <c r="AK78" s="385"/>
      <c r="AL78" s="385"/>
      <c r="AM78" s="385"/>
      <c r="AN78" s="327"/>
      <c r="AO78" s="327"/>
      <c r="AP78" s="327"/>
      <c r="AQ78" s="327"/>
      <c r="AR78" s="327"/>
      <c r="AS78" s="327"/>
      <c r="AT78" s="327"/>
      <c r="AU78" s="327"/>
      <c r="AV78" s="327"/>
      <c r="AW78" s="327"/>
      <c r="AX78" s="327"/>
      <c r="AY78" s="327"/>
      <c r="AZ78" s="327"/>
      <c r="BA78" s="327"/>
      <c r="BB78" s="327"/>
      <c r="BC78" s="327"/>
      <c r="BD78" s="327"/>
      <c r="BE78" s="327"/>
      <c r="BF78" s="327"/>
      <c r="BG78" s="327"/>
      <c r="BH78" s="327"/>
      <c r="BI78" s="327"/>
      <c r="BJ78" s="327"/>
      <c r="BK78" s="327"/>
      <c r="BL78" s="327"/>
      <c r="BM78" s="327"/>
      <c r="BN78" s="327"/>
      <c r="BO78" s="327"/>
      <c r="BP78" s="327"/>
      <c r="BQ78" s="327"/>
      <c r="BR78" s="327"/>
      <c r="BS78" s="327"/>
      <c r="BT78" s="327"/>
      <c r="BU78" s="327"/>
      <c r="BV78" s="327"/>
      <c r="BW78" s="327"/>
      <c r="BX78" s="327"/>
      <c r="BY78" s="327"/>
    </row>
    <row r="79" spans="1:80" ht="16.5" customHeight="1">
      <c r="A79" s="16"/>
      <c r="B79" s="385"/>
      <c r="C79" s="385"/>
      <c r="D79" s="385"/>
      <c r="E79" s="385"/>
      <c r="F79" s="385"/>
      <c r="G79" s="385"/>
      <c r="H79" s="385"/>
      <c r="I79" s="385"/>
      <c r="J79" s="385"/>
      <c r="K79" s="385"/>
      <c r="L79" s="385"/>
      <c r="M79" s="385"/>
      <c r="N79" s="385"/>
      <c r="O79" s="385"/>
      <c r="P79" s="385"/>
      <c r="Q79" s="385"/>
      <c r="R79" s="385"/>
      <c r="S79" s="385"/>
      <c r="T79" s="385"/>
      <c r="U79" s="385"/>
      <c r="V79" s="385"/>
      <c r="W79" s="385"/>
      <c r="X79" s="385"/>
      <c r="Y79" s="385"/>
      <c r="Z79" s="385"/>
      <c r="AA79" s="385"/>
      <c r="AB79" s="385"/>
      <c r="AC79" s="385"/>
      <c r="AD79" s="385"/>
      <c r="AE79" s="385"/>
      <c r="AF79" s="385"/>
      <c r="AG79" s="385"/>
      <c r="AH79" s="385"/>
      <c r="AI79" s="385"/>
      <c r="AJ79" s="385"/>
      <c r="AK79" s="385"/>
      <c r="AL79" s="385"/>
      <c r="AM79" s="385"/>
      <c r="AN79" s="327"/>
      <c r="AO79" s="327"/>
      <c r="AP79" s="327"/>
      <c r="AQ79" s="327"/>
      <c r="AR79" s="327"/>
      <c r="AS79" s="327"/>
      <c r="AT79" s="327"/>
      <c r="AU79" s="327"/>
      <c r="AV79" s="327"/>
      <c r="AW79" s="327"/>
      <c r="AX79" s="327"/>
      <c r="AY79" s="327"/>
      <c r="AZ79" s="327"/>
      <c r="BA79" s="327"/>
      <c r="BB79" s="327"/>
      <c r="BC79" s="327"/>
      <c r="BD79" s="327"/>
      <c r="BE79" s="327"/>
      <c r="BF79" s="327"/>
      <c r="BG79" s="327"/>
      <c r="BH79" s="327"/>
      <c r="BI79" s="327"/>
      <c r="BJ79" s="327"/>
      <c r="BK79" s="327"/>
      <c r="BL79" s="327"/>
      <c r="BM79" s="327"/>
      <c r="BN79" s="327"/>
      <c r="BO79" s="327"/>
      <c r="BP79" s="327"/>
      <c r="BQ79" s="327"/>
      <c r="BR79" s="327"/>
      <c r="BS79" s="327"/>
      <c r="BT79" s="327"/>
      <c r="BU79" s="327"/>
      <c r="BV79" s="327"/>
      <c r="BW79" s="327"/>
      <c r="BX79" s="327"/>
      <c r="BY79" s="327"/>
    </row>
    <row r="80" spans="1:80" s="119" customFormat="1" ht="16.5" customHeight="1">
      <c r="A80" s="120"/>
      <c r="B80" s="385"/>
      <c r="C80" s="385"/>
      <c r="D80" s="385"/>
      <c r="E80" s="385"/>
      <c r="F80" s="385"/>
      <c r="G80" s="385"/>
      <c r="H80" s="385"/>
      <c r="I80" s="385"/>
      <c r="J80" s="385"/>
      <c r="K80" s="385"/>
      <c r="L80" s="385"/>
      <c r="M80" s="385"/>
      <c r="N80" s="385"/>
      <c r="O80" s="385"/>
      <c r="P80" s="385"/>
      <c r="Q80" s="385"/>
      <c r="R80" s="385"/>
      <c r="S80" s="385"/>
      <c r="T80" s="385"/>
      <c r="U80" s="385"/>
      <c r="V80" s="385"/>
      <c r="W80" s="385"/>
      <c r="X80" s="385"/>
      <c r="Y80" s="385"/>
      <c r="Z80" s="385"/>
      <c r="AA80" s="385"/>
      <c r="AB80" s="385"/>
      <c r="AC80" s="385"/>
      <c r="AD80" s="385"/>
      <c r="AE80" s="385"/>
      <c r="AF80" s="385"/>
      <c r="AG80" s="385"/>
      <c r="AH80" s="385"/>
      <c r="AI80" s="385"/>
      <c r="AJ80" s="385"/>
      <c r="AK80" s="385"/>
      <c r="AL80" s="385"/>
      <c r="AM80" s="385"/>
      <c r="AN80" s="327"/>
      <c r="AO80" s="327"/>
      <c r="AP80" s="327"/>
      <c r="AQ80" s="327"/>
      <c r="AR80" s="327"/>
      <c r="AS80" s="327"/>
      <c r="AT80" s="327"/>
      <c r="AU80" s="327"/>
      <c r="AV80" s="327"/>
      <c r="AW80" s="327"/>
      <c r="AX80" s="327"/>
      <c r="AY80" s="327"/>
      <c r="AZ80" s="327"/>
      <c r="BA80" s="327"/>
      <c r="BB80" s="327"/>
      <c r="BC80" s="327"/>
      <c r="BD80" s="327"/>
      <c r="BE80" s="327"/>
      <c r="BF80" s="327"/>
      <c r="BG80" s="327"/>
      <c r="BH80" s="327"/>
      <c r="BI80" s="327"/>
      <c r="BJ80" s="327"/>
      <c r="BK80" s="327"/>
      <c r="BL80" s="327"/>
      <c r="BM80" s="327"/>
      <c r="BN80" s="327"/>
      <c r="BO80" s="327"/>
      <c r="BP80" s="327"/>
      <c r="BQ80" s="327"/>
      <c r="BR80" s="327"/>
      <c r="BS80" s="327"/>
      <c r="BT80" s="327"/>
      <c r="BU80" s="327"/>
      <c r="BV80" s="327"/>
      <c r="BW80" s="327"/>
      <c r="BX80" s="327"/>
      <c r="BY80" s="327"/>
    </row>
    <row r="81" spans="1:78" s="119" customFormat="1" ht="16.5" customHeight="1">
      <c r="A81" s="120"/>
      <c r="B81" s="385"/>
      <c r="C81" s="385"/>
      <c r="D81" s="385"/>
      <c r="E81" s="385"/>
      <c r="F81" s="385"/>
      <c r="G81" s="385"/>
      <c r="H81" s="385"/>
      <c r="I81" s="385"/>
      <c r="J81" s="385"/>
      <c r="K81" s="385"/>
      <c r="L81" s="385"/>
      <c r="M81" s="385"/>
      <c r="N81" s="385"/>
      <c r="O81" s="385"/>
      <c r="P81" s="385"/>
      <c r="Q81" s="385"/>
      <c r="R81" s="385"/>
      <c r="S81" s="385"/>
      <c r="T81" s="385"/>
      <c r="U81" s="385"/>
      <c r="V81" s="385"/>
      <c r="W81" s="385"/>
      <c r="X81" s="385"/>
      <c r="Y81" s="385"/>
      <c r="Z81" s="385"/>
      <c r="AA81" s="385"/>
      <c r="AB81" s="385"/>
      <c r="AC81" s="385"/>
      <c r="AD81" s="385"/>
      <c r="AE81" s="385"/>
      <c r="AF81" s="385"/>
      <c r="AG81" s="385"/>
      <c r="AH81" s="385"/>
      <c r="AI81" s="385"/>
      <c r="AJ81" s="385"/>
      <c r="AK81" s="385"/>
      <c r="AL81" s="385"/>
      <c r="AM81" s="385"/>
      <c r="AN81" s="327"/>
      <c r="AO81" s="327"/>
      <c r="AP81" s="327"/>
      <c r="AQ81" s="327"/>
      <c r="AR81" s="327"/>
      <c r="AS81" s="327"/>
      <c r="AT81" s="327"/>
      <c r="AU81" s="327"/>
      <c r="AV81" s="327"/>
      <c r="AW81" s="327"/>
      <c r="AX81" s="327"/>
      <c r="AY81" s="327"/>
      <c r="AZ81" s="327"/>
      <c r="BA81" s="327"/>
      <c r="BB81" s="327"/>
      <c r="BC81" s="327"/>
      <c r="BD81" s="327"/>
      <c r="BE81" s="327"/>
      <c r="BF81" s="327"/>
      <c r="BG81" s="327"/>
      <c r="BH81" s="327"/>
      <c r="BI81" s="327"/>
      <c r="BJ81" s="327"/>
      <c r="BK81" s="327"/>
      <c r="BL81" s="327"/>
      <c r="BM81" s="327"/>
      <c r="BN81" s="327"/>
      <c r="BO81" s="327"/>
      <c r="BP81" s="327"/>
      <c r="BQ81" s="327"/>
      <c r="BR81" s="327"/>
      <c r="BS81" s="327"/>
      <c r="BT81" s="327"/>
      <c r="BU81" s="327"/>
      <c r="BV81" s="327"/>
      <c r="BW81" s="327"/>
      <c r="BX81" s="327"/>
      <c r="BY81" s="327"/>
    </row>
    <row r="82" spans="1:78" s="119" customFormat="1" ht="16.5" customHeight="1">
      <c r="A82" s="120"/>
      <c r="B82" s="385"/>
      <c r="C82" s="385"/>
      <c r="D82" s="385"/>
      <c r="E82" s="385"/>
      <c r="F82" s="385"/>
      <c r="G82" s="385"/>
      <c r="H82" s="385"/>
      <c r="I82" s="385"/>
      <c r="J82" s="385"/>
      <c r="K82" s="385"/>
      <c r="L82" s="385"/>
      <c r="M82" s="385"/>
      <c r="N82" s="385"/>
      <c r="O82" s="385"/>
      <c r="P82" s="385"/>
      <c r="Q82" s="385"/>
      <c r="R82" s="385"/>
      <c r="S82" s="385"/>
      <c r="T82" s="385"/>
      <c r="U82" s="385"/>
      <c r="V82" s="385"/>
      <c r="W82" s="385"/>
      <c r="X82" s="385"/>
      <c r="Y82" s="385"/>
      <c r="Z82" s="385"/>
      <c r="AA82" s="385"/>
      <c r="AB82" s="385"/>
      <c r="AC82" s="385"/>
      <c r="AD82" s="385"/>
      <c r="AE82" s="385"/>
      <c r="AF82" s="385"/>
      <c r="AG82" s="385"/>
      <c r="AH82" s="385"/>
      <c r="AI82" s="385"/>
      <c r="AJ82" s="385"/>
      <c r="AK82" s="385"/>
      <c r="AL82" s="385"/>
      <c r="AM82" s="385"/>
      <c r="AN82" s="327"/>
      <c r="AO82" s="327"/>
      <c r="AP82" s="327"/>
      <c r="AQ82" s="327"/>
      <c r="AR82" s="327"/>
      <c r="AS82" s="327"/>
      <c r="AT82" s="327"/>
      <c r="AU82" s="327"/>
      <c r="AV82" s="327"/>
      <c r="AW82" s="327"/>
      <c r="AX82" s="327"/>
      <c r="AY82" s="327"/>
      <c r="AZ82" s="327"/>
      <c r="BA82" s="327"/>
      <c r="BB82" s="327"/>
      <c r="BC82" s="327"/>
      <c r="BD82" s="327"/>
      <c r="BE82" s="327"/>
      <c r="BF82" s="327"/>
      <c r="BG82" s="327"/>
      <c r="BH82" s="327"/>
      <c r="BI82" s="327"/>
      <c r="BJ82" s="327"/>
      <c r="BK82" s="327"/>
      <c r="BL82" s="327"/>
      <c r="BM82" s="327"/>
      <c r="BN82" s="327"/>
      <c r="BO82" s="327"/>
      <c r="BP82" s="327"/>
      <c r="BQ82" s="327"/>
      <c r="BR82" s="327"/>
      <c r="BS82" s="327"/>
      <c r="BT82" s="327"/>
      <c r="BU82" s="327"/>
      <c r="BV82" s="327"/>
      <c r="BW82" s="327"/>
      <c r="BX82" s="327"/>
      <c r="BY82" s="327"/>
    </row>
    <row r="83" spans="1:78" ht="16.5" customHeight="1">
      <c r="A83" s="23"/>
      <c r="B83" s="385"/>
      <c r="C83" s="385"/>
      <c r="D83" s="385"/>
      <c r="E83" s="385"/>
      <c r="F83" s="385"/>
      <c r="G83" s="385"/>
      <c r="H83" s="385"/>
      <c r="I83" s="385"/>
      <c r="J83" s="385"/>
      <c r="K83" s="385"/>
      <c r="L83" s="385"/>
      <c r="M83" s="385"/>
      <c r="N83" s="385"/>
      <c r="O83" s="385"/>
      <c r="P83" s="385"/>
      <c r="Q83" s="385"/>
      <c r="R83" s="385"/>
      <c r="S83" s="385"/>
      <c r="T83" s="385"/>
      <c r="U83" s="385"/>
      <c r="V83" s="385"/>
      <c r="W83" s="385"/>
      <c r="X83" s="385"/>
      <c r="Y83" s="385"/>
      <c r="Z83" s="385"/>
      <c r="AA83" s="385"/>
      <c r="AB83" s="385"/>
      <c r="AC83" s="385"/>
      <c r="AD83" s="385"/>
      <c r="AE83" s="385"/>
      <c r="AF83" s="385"/>
      <c r="AG83" s="385"/>
      <c r="AH83" s="385"/>
      <c r="AI83" s="385"/>
      <c r="AJ83" s="385"/>
      <c r="AK83" s="385"/>
      <c r="AL83" s="385"/>
      <c r="AM83" s="385"/>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c r="BO83" s="327"/>
      <c r="BP83" s="327"/>
      <c r="BQ83" s="327"/>
      <c r="BR83" s="327"/>
      <c r="BS83" s="327"/>
      <c r="BT83" s="327"/>
      <c r="BU83" s="327"/>
      <c r="BV83" s="327"/>
      <c r="BW83" s="327"/>
      <c r="BX83" s="327"/>
      <c r="BY83" s="327"/>
    </row>
    <row r="84" spans="1:78" ht="16.5" customHeight="1">
      <c r="A84" s="24"/>
      <c r="B84" s="385"/>
      <c r="C84" s="385"/>
      <c r="D84" s="385"/>
      <c r="E84" s="385"/>
      <c r="F84" s="385"/>
      <c r="G84" s="385"/>
      <c r="H84" s="385"/>
      <c r="I84" s="385"/>
      <c r="J84" s="385"/>
      <c r="K84" s="385"/>
      <c r="L84" s="385"/>
      <c r="M84" s="385"/>
      <c r="N84" s="385"/>
      <c r="O84" s="385"/>
      <c r="P84" s="385"/>
      <c r="Q84" s="385"/>
      <c r="R84" s="385"/>
      <c r="S84" s="385"/>
      <c r="T84" s="385"/>
      <c r="U84" s="385"/>
      <c r="V84" s="385"/>
      <c r="W84" s="385"/>
      <c r="X84" s="385"/>
      <c r="Y84" s="385"/>
      <c r="Z84" s="385"/>
      <c r="AA84" s="385"/>
      <c r="AB84" s="385"/>
      <c r="AC84" s="385"/>
      <c r="AD84" s="385"/>
      <c r="AE84" s="385"/>
      <c r="AF84" s="385"/>
      <c r="AG84" s="385"/>
      <c r="AH84" s="385"/>
      <c r="AI84" s="385"/>
      <c r="AJ84" s="385"/>
      <c r="AK84" s="385"/>
      <c r="AL84" s="385"/>
      <c r="AM84" s="385"/>
      <c r="AN84" s="327"/>
      <c r="AO84" s="327"/>
      <c r="AP84" s="327"/>
      <c r="AQ84" s="327"/>
      <c r="AR84" s="327"/>
      <c r="AS84" s="327"/>
      <c r="AT84" s="327"/>
      <c r="AU84" s="327"/>
      <c r="AV84" s="327"/>
      <c r="AW84" s="327"/>
      <c r="AX84" s="327"/>
      <c r="AY84" s="327"/>
      <c r="AZ84" s="327"/>
      <c r="BA84" s="327"/>
      <c r="BB84" s="327"/>
      <c r="BC84" s="327"/>
      <c r="BD84" s="327"/>
      <c r="BE84" s="327"/>
      <c r="BF84" s="327"/>
      <c r="BG84" s="327"/>
      <c r="BH84" s="327"/>
      <c r="BI84" s="327"/>
      <c r="BJ84" s="327"/>
      <c r="BK84" s="327"/>
      <c r="BL84" s="327"/>
      <c r="BM84" s="327"/>
      <c r="BN84" s="327"/>
      <c r="BO84" s="327"/>
      <c r="BP84" s="327"/>
      <c r="BQ84" s="327"/>
      <c r="BR84" s="327"/>
      <c r="BS84" s="327"/>
      <c r="BT84" s="327"/>
      <c r="BU84" s="327"/>
      <c r="BV84" s="327"/>
      <c r="BW84" s="327"/>
      <c r="BX84" s="327"/>
      <c r="BY84" s="327"/>
      <c r="BZ84" s="25"/>
    </row>
    <row r="85" spans="1:78" ht="16.5" customHeight="1">
      <c r="A85" s="16"/>
      <c r="B85" s="385"/>
      <c r="C85" s="385"/>
      <c r="D85" s="385"/>
      <c r="E85" s="385"/>
      <c r="F85" s="385"/>
      <c r="G85" s="385"/>
      <c r="H85" s="385"/>
      <c r="I85" s="385"/>
      <c r="J85" s="385"/>
      <c r="K85" s="385"/>
      <c r="L85" s="385"/>
      <c r="M85" s="385"/>
      <c r="N85" s="385"/>
      <c r="O85" s="385"/>
      <c r="P85" s="385"/>
      <c r="Q85" s="385"/>
      <c r="R85" s="385"/>
      <c r="S85" s="385"/>
      <c r="T85" s="385"/>
      <c r="U85" s="385"/>
      <c r="V85" s="385"/>
      <c r="W85" s="385"/>
      <c r="X85" s="385"/>
      <c r="Y85" s="385"/>
      <c r="Z85" s="385"/>
      <c r="AA85" s="385"/>
      <c r="AB85" s="385"/>
      <c r="AC85" s="385"/>
      <c r="AD85" s="385"/>
      <c r="AE85" s="385"/>
      <c r="AF85" s="385"/>
      <c r="AG85" s="385"/>
      <c r="AH85" s="385"/>
      <c r="AI85" s="385"/>
      <c r="AJ85" s="385"/>
      <c r="AK85" s="385"/>
      <c r="AL85" s="385"/>
      <c r="AM85" s="385"/>
      <c r="AN85" s="327"/>
      <c r="AO85" s="327"/>
      <c r="AP85" s="327"/>
      <c r="AQ85" s="327"/>
      <c r="AR85" s="327"/>
      <c r="AS85" s="327"/>
      <c r="AT85" s="327"/>
      <c r="AU85" s="327"/>
      <c r="AV85" s="327"/>
      <c r="AW85" s="327"/>
      <c r="AX85" s="327"/>
      <c r="AY85" s="327"/>
      <c r="AZ85" s="327"/>
      <c r="BA85" s="327"/>
      <c r="BB85" s="327"/>
      <c r="BC85" s="327"/>
      <c r="BD85" s="327"/>
      <c r="BE85" s="327"/>
      <c r="BF85" s="327"/>
      <c r="BG85" s="327"/>
      <c r="BH85" s="327"/>
      <c r="BI85" s="327"/>
      <c r="BJ85" s="327"/>
      <c r="BK85" s="327"/>
      <c r="BL85" s="327"/>
      <c r="BM85" s="327"/>
      <c r="BN85" s="327"/>
      <c r="BO85" s="327"/>
      <c r="BP85" s="327"/>
      <c r="BQ85" s="327"/>
      <c r="BR85" s="327"/>
      <c r="BS85" s="327"/>
      <c r="BT85" s="327"/>
      <c r="BU85" s="327"/>
      <c r="BV85" s="327"/>
      <c r="BW85" s="327"/>
      <c r="BX85" s="327"/>
      <c r="BY85" s="327"/>
    </row>
    <row r="86" spans="1:78" ht="16.5" customHeight="1">
      <c r="A86" s="16"/>
      <c r="B86" s="385"/>
      <c r="C86" s="385"/>
      <c r="D86" s="385"/>
      <c r="E86" s="385"/>
      <c r="F86" s="385"/>
      <c r="G86" s="385"/>
      <c r="H86" s="385"/>
      <c r="I86" s="385"/>
      <c r="J86" s="385"/>
      <c r="K86" s="385"/>
      <c r="L86" s="385"/>
      <c r="M86" s="385"/>
      <c r="N86" s="385"/>
      <c r="O86" s="385"/>
      <c r="P86" s="385"/>
      <c r="Q86" s="385"/>
      <c r="R86" s="385"/>
      <c r="S86" s="385"/>
      <c r="T86" s="385"/>
      <c r="U86" s="385"/>
      <c r="V86" s="385"/>
      <c r="W86" s="385"/>
      <c r="X86" s="385"/>
      <c r="Y86" s="385"/>
      <c r="Z86" s="385"/>
      <c r="AA86" s="385"/>
      <c r="AB86" s="385"/>
      <c r="AC86" s="385"/>
      <c r="AD86" s="385"/>
      <c r="AE86" s="385"/>
      <c r="AF86" s="385"/>
      <c r="AG86" s="385"/>
      <c r="AH86" s="385"/>
      <c r="AI86" s="385"/>
      <c r="AJ86" s="385"/>
      <c r="AK86" s="385"/>
      <c r="AL86" s="385"/>
      <c r="AM86" s="385"/>
      <c r="AN86" s="327"/>
      <c r="AO86" s="327"/>
      <c r="AP86" s="327"/>
      <c r="AQ86" s="327"/>
      <c r="AR86" s="327"/>
      <c r="AS86" s="327"/>
      <c r="AT86" s="327"/>
      <c r="AU86" s="327"/>
      <c r="AV86" s="327"/>
      <c r="AW86" s="327"/>
      <c r="AX86" s="327"/>
      <c r="AY86" s="327"/>
      <c r="AZ86" s="327"/>
      <c r="BA86" s="327"/>
      <c r="BB86" s="327"/>
      <c r="BC86" s="327"/>
      <c r="BD86" s="327"/>
      <c r="BE86" s="327"/>
      <c r="BF86" s="327"/>
      <c r="BG86" s="327"/>
      <c r="BH86" s="327"/>
      <c r="BI86" s="327"/>
      <c r="BJ86" s="327"/>
      <c r="BK86" s="327"/>
      <c r="BL86" s="327"/>
      <c r="BM86" s="327"/>
      <c r="BN86" s="327"/>
      <c r="BO86" s="327"/>
      <c r="BP86" s="327"/>
      <c r="BQ86" s="327"/>
      <c r="BR86" s="327"/>
      <c r="BS86" s="327"/>
      <c r="BT86" s="327"/>
      <c r="BU86" s="327"/>
      <c r="BV86" s="327"/>
      <c r="BW86" s="327"/>
      <c r="BX86" s="327"/>
      <c r="BY86" s="327"/>
    </row>
    <row r="87" spans="1:78" ht="15.75" customHeight="1">
      <c r="A87" s="16"/>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6"/>
      <c r="BJ87" s="16"/>
      <c r="BK87" s="16"/>
      <c r="BL87" s="16"/>
      <c r="BM87" s="16"/>
      <c r="BN87" s="16"/>
      <c r="BO87" s="16"/>
      <c r="BP87" s="16"/>
      <c r="BQ87" s="16"/>
      <c r="BR87" s="16"/>
      <c r="BS87" s="16"/>
      <c r="BT87" s="16"/>
      <c r="BU87" s="16"/>
      <c r="BV87" s="16"/>
      <c r="BW87" s="16"/>
      <c r="BX87" s="16"/>
      <c r="BY87" s="26"/>
    </row>
    <row r="88" spans="1:78" ht="15.75" customHeight="1">
      <c r="A88" s="16"/>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6"/>
      <c r="BJ88" s="16"/>
      <c r="BK88" s="16"/>
      <c r="BL88" s="16"/>
      <c r="BM88" s="16"/>
      <c r="BN88" s="16"/>
      <c r="BO88" s="16"/>
      <c r="BP88" s="16"/>
      <c r="BQ88" s="16"/>
      <c r="BR88" s="16"/>
      <c r="BS88" s="16"/>
      <c r="BT88" s="16"/>
      <c r="BU88" s="16"/>
      <c r="BV88" s="16"/>
      <c r="BW88" s="16"/>
      <c r="BX88" s="16"/>
      <c r="BY88" s="26"/>
    </row>
    <row r="89" spans="1:78" ht="15.75" customHeight="1">
      <c r="A89" s="16"/>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6"/>
      <c r="BJ89" s="16"/>
      <c r="BK89" s="16"/>
      <c r="BL89" s="16"/>
      <c r="BM89" s="16"/>
      <c r="BN89" s="16"/>
      <c r="BO89" s="16"/>
      <c r="BP89" s="16"/>
      <c r="BQ89" s="16"/>
      <c r="BR89" s="16"/>
      <c r="BS89" s="16"/>
      <c r="BT89" s="16"/>
      <c r="BU89" s="16"/>
      <c r="BV89" s="16"/>
      <c r="BW89" s="16"/>
      <c r="BX89" s="16"/>
      <c r="BY89" s="26"/>
    </row>
    <row r="90" spans="1:78" ht="15.75" customHeight="1">
      <c r="A90" s="16"/>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6"/>
      <c r="BJ90" s="16"/>
      <c r="BK90" s="16"/>
      <c r="BL90" s="16"/>
      <c r="BM90" s="16"/>
      <c r="BN90" s="16"/>
      <c r="BO90" s="16"/>
      <c r="BP90" s="16"/>
      <c r="BQ90" s="16"/>
      <c r="BR90" s="16"/>
      <c r="BS90" s="16"/>
      <c r="BT90" s="16"/>
      <c r="BU90" s="16"/>
      <c r="BV90" s="16"/>
      <c r="BW90" s="16"/>
      <c r="BX90" s="16"/>
      <c r="BY90" s="26"/>
    </row>
    <row r="91" spans="1:78" ht="15.75" customHeight="1">
      <c r="A91" s="16"/>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6"/>
      <c r="BJ91" s="16"/>
      <c r="BK91" s="16"/>
      <c r="BL91" s="16"/>
      <c r="BM91" s="16"/>
      <c r="BN91" s="16"/>
      <c r="BO91" s="16"/>
      <c r="BP91" s="16"/>
      <c r="BQ91" s="16"/>
      <c r="BR91" s="16"/>
      <c r="BS91" s="16"/>
      <c r="BT91" s="16"/>
      <c r="BU91" s="16"/>
      <c r="BV91" s="16"/>
      <c r="BW91" s="16"/>
      <c r="BX91" s="16"/>
      <c r="BY91" s="26"/>
    </row>
    <row r="92" spans="1:78" ht="15.75" customHeight="1">
      <c r="A92" s="16"/>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6"/>
      <c r="BJ92" s="16"/>
      <c r="BK92" s="16"/>
      <c r="BL92" s="16"/>
      <c r="BM92" s="16"/>
      <c r="BN92" s="16"/>
      <c r="BO92" s="16"/>
      <c r="BP92" s="16"/>
      <c r="BQ92" s="16"/>
      <c r="BR92" s="16"/>
      <c r="BS92" s="16"/>
      <c r="BT92" s="16"/>
      <c r="BU92" s="16"/>
      <c r="BV92" s="16"/>
      <c r="BW92" s="16"/>
      <c r="BX92" s="16"/>
      <c r="BY92" s="26"/>
    </row>
    <row r="93" spans="1:78" ht="15.75" customHeight="1">
      <c r="A93" s="16"/>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6"/>
      <c r="BJ93" s="16"/>
      <c r="BK93" s="16"/>
      <c r="BL93" s="16"/>
      <c r="BM93" s="16"/>
      <c r="BN93" s="16"/>
      <c r="BO93" s="16"/>
      <c r="BP93" s="16"/>
      <c r="BQ93" s="16"/>
      <c r="BR93" s="16"/>
      <c r="BS93" s="16"/>
      <c r="BT93" s="16"/>
      <c r="BU93" s="16"/>
      <c r="BV93" s="16"/>
      <c r="BW93" s="16"/>
      <c r="BX93" s="16"/>
      <c r="BY93" s="26"/>
    </row>
    <row r="94" spans="1:78" ht="15.75" customHeight="1">
      <c r="A94" s="16"/>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6"/>
      <c r="BJ94" s="16"/>
      <c r="BK94" s="16"/>
      <c r="BL94" s="16"/>
      <c r="BM94" s="16"/>
      <c r="BN94" s="16"/>
      <c r="BO94" s="16"/>
      <c r="BP94" s="16"/>
      <c r="BQ94" s="16"/>
      <c r="BR94" s="16"/>
      <c r="BS94" s="16"/>
      <c r="BT94" s="16"/>
      <c r="BU94" s="16"/>
      <c r="BV94" s="16"/>
      <c r="BW94" s="16"/>
      <c r="BX94" s="16"/>
      <c r="BY94" s="26"/>
    </row>
    <row r="95" spans="1:78" ht="15.75" customHeight="1">
      <c r="A95" s="16"/>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6"/>
      <c r="BJ95" s="16"/>
      <c r="BK95" s="16"/>
      <c r="BL95" s="16"/>
      <c r="BM95" s="16"/>
      <c r="BN95" s="16"/>
      <c r="BO95" s="16"/>
      <c r="BP95" s="16"/>
      <c r="BQ95" s="16"/>
      <c r="BR95" s="16"/>
      <c r="BS95" s="16"/>
      <c r="BT95" s="16"/>
      <c r="BU95" s="16"/>
      <c r="BV95" s="16"/>
      <c r="BW95" s="16"/>
      <c r="BX95" s="16"/>
      <c r="BY95" s="26"/>
    </row>
    <row r="96" spans="1:78" ht="15.75" customHeight="1">
      <c r="A96" s="16"/>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6"/>
      <c r="BJ96" s="16"/>
      <c r="BK96" s="16"/>
      <c r="BL96" s="16"/>
      <c r="BM96" s="16"/>
      <c r="BN96" s="16"/>
      <c r="BO96" s="16"/>
      <c r="BP96" s="16"/>
      <c r="BQ96" s="16"/>
      <c r="BR96" s="16"/>
      <c r="BS96" s="16"/>
      <c r="BT96" s="16"/>
      <c r="BU96" s="16"/>
      <c r="BV96" s="16"/>
      <c r="BW96" s="16"/>
      <c r="BX96" s="16"/>
      <c r="BY96" s="26"/>
    </row>
    <row r="97" spans="1:77" ht="15.75" customHeight="1">
      <c r="A97" s="16"/>
      <c r="B97" s="373"/>
      <c r="C97" s="373"/>
      <c r="D97" s="373"/>
      <c r="E97" s="373"/>
      <c r="F97" s="373"/>
      <c r="G97" s="373"/>
      <c r="H97" s="373"/>
      <c r="I97" s="373"/>
      <c r="J97" s="373"/>
      <c r="K97" s="373"/>
      <c r="L97" s="373"/>
      <c r="M97" s="373"/>
      <c r="N97" s="373"/>
      <c r="O97" s="373"/>
      <c r="P97" s="373"/>
      <c r="Q97" s="373"/>
      <c r="R97" s="373"/>
      <c r="S97" s="373"/>
      <c r="T97" s="373"/>
      <c r="U97" s="373"/>
      <c r="V97" s="373"/>
      <c r="W97" s="373"/>
      <c r="X97" s="373"/>
      <c r="Y97" s="373"/>
      <c r="Z97" s="373"/>
      <c r="AA97" s="373"/>
      <c r="AB97" s="373"/>
      <c r="AC97" s="373"/>
      <c r="AD97" s="373"/>
      <c r="AE97" s="373"/>
      <c r="AF97" s="373"/>
      <c r="AG97" s="373"/>
      <c r="AH97" s="373"/>
      <c r="AI97" s="373"/>
      <c r="AJ97" s="373"/>
      <c r="AK97" s="373"/>
      <c r="AL97" s="373"/>
      <c r="AM97" s="16"/>
      <c r="AN97" s="16"/>
      <c r="AO97" s="16"/>
      <c r="AP97" s="16"/>
      <c r="AQ97" s="16"/>
      <c r="AR97" s="16"/>
      <c r="AS97" s="26"/>
      <c r="AT97" s="26"/>
      <c r="AU97" s="26"/>
      <c r="AV97" s="26"/>
      <c r="AW97" s="26"/>
      <c r="AX97" s="26"/>
      <c r="AY97" s="26"/>
      <c r="AZ97" s="26"/>
      <c r="BA97" s="16"/>
      <c r="BB97" s="395"/>
      <c r="BC97" s="395"/>
      <c r="BD97" s="395"/>
      <c r="BE97" s="395"/>
      <c r="BF97" s="395"/>
      <c r="BG97" s="395"/>
      <c r="BH97" s="395"/>
      <c r="BI97" s="395"/>
      <c r="BJ97" s="395"/>
      <c r="BK97" s="395"/>
      <c r="BL97" s="395"/>
      <c r="BM97" s="395"/>
      <c r="BN97" s="395"/>
      <c r="BO97" s="395"/>
      <c r="BP97" s="395"/>
      <c r="BQ97" s="395"/>
      <c r="BR97" s="395"/>
      <c r="BS97" s="395"/>
      <c r="BT97" s="395"/>
      <c r="BU97" s="395"/>
      <c r="BV97" s="395"/>
      <c r="BW97" s="395"/>
      <c r="BX97" s="395"/>
      <c r="BY97" s="395"/>
    </row>
    <row r="98" spans="1:77" ht="15.75" customHeight="1">
      <c r="A98" s="16"/>
      <c r="B98" s="373"/>
      <c r="C98" s="373"/>
      <c r="D98" s="373"/>
      <c r="E98" s="373"/>
      <c r="F98" s="373"/>
      <c r="G98" s="373"/>
      <c r="H98" s="373"/>
      <c r="I98" s="373"/>
      <c r="J98" s="373"/>
      <c r="K98" s="373"/>
      <c r="L98" s="373"/>
      <c r="M98" s="373"/>
      <c r="N98" s="373"/>
      <c r="O98" s="373"/>
      <c r="P98" s="373"/>
      <c r="Q98" s="373"/>
      <c r="R98" s="373"/>
      <c r="S98" s="373"/>
      <c r="T98" s="373"/>
      <c r="U98" s="373"/>
      <c r="V98" s="373"/>
      <c r="W98" s="373"/>
      <c r="X98" s="373"/>
      <c r="Y98" s="373"/>
      <c r="Z98" s="373"/>
      <c r="AA98" s="373"/>
      <c r="AB98" s="373"/>
      <c r="AC98" s="373"/>
      <c r="AD98" s="373"/>
      <c r="AE98" s="373"/>
      <c r="AF98" s="373"/>
      <c r="AG98" s="373"/>
      <c r="AH98" s="373"/>
      <c r="AI98" s="373"/>
      <c r="AJ98" s="373"/>
      <c r="AK98" s="373"/>
      <c r="AL98" s="373"/>
      <c r="AM98" s="16"/>
      <c r="AN98" s="16"/>
      <c r="AO98" s="16"/>
      <c r="AP98" s="16"/>
      <c r="AQ98" s="16"/>
      <c r="AR98" s="16"/>
      <c r="AS98" s="26"/>
      <c r="AT98" s="26"/>
      <c r="AU98" s="26"/>
      <c r="AV98" s="26"/>
      <c r="AW98" s="26"/>
      <c r="AX98" s="26"/>
      <c r="AY98" s="26"/>
      <c r="AZ98" s="26"/>
      <c r="BA98" s="16"/>
      <c r="BB98" s="395"/>
      <c r="BC98" s="395"/>
      <c r="BD98" s="395"/>
      <c r="BE98" s="395"/>
      <c r="BF98" s="395"/>
      <c r="BG98" s="395"/>
      <c r="BH98" s="395"/>
      <c r="BI98" s="395"/>
      <c r="BJ98" s="395"/>
      <c r="BK98" s="395"/>
      <c r="BL98" s="395"/>
      <c r="BM98" s="395"/>
      <c r="BN98" s="395"/>
      <c r="BO98" s="395"/>
      <c r="BP98" s="395"/>
      <c r="BQ98" s="395"/>
      <c r="BR98" s="395"/>
      <c r="BS98" s="395"/>
      <c r="BT98" s="395"/>
      <c r="BU98" s="395"/>
      <c r="BV98" s="395"/>
      <c r="BW98" s="395"/>
      <c r="BX98" s="395"/>
      <c r="BY98" s="395"/>
    </row>
    <row r="99" spans="1:77" ht="15.75" customHeight="1">
      <c r="A99" s="16"/>
      <c r="B99" s="373"/>
      <c r="C99" s="373"/>
      <c r="D99" s="373"/>
      <c r="E99" s="373"/>
      <c r="F99" s="373"/>
      <c r="G99" s="373"/>
      <c r="H99" s="373"/>
      <c r="I99" s="373"/>
      <c r="J99" s="373"/>
      <c r="K99" s="373"/>
      <c r="L99" s="373"/>
      <c r="M99" s="373"/>
      <c r="N99" s="373"/>
      <c r="O99" s="373"/>
      <c r="P99" s="373"/>
      <c r="Q99" s="373"/>
      <c r="R99" s="373"/>
      <c r="S99" s="373"/>
      <c r="T99" s="373"/>
      <c r="U99" s="373"/>
      <c r="V99" s="373"/>
      <c r="W99" s="373"/>
      <c r="X99" s="373"/>
      <c r="Y99" s="373"/>
      <c r="Z99" s="373"/>
      <c r="AA99" s="373"/>
      <c r="AB99" s="373"/>
      <c r="AC99" s="373"/>
      <c r="AD99" s="373"/>
      <c r="AE99" s="373"/>
      <c r="AF99" s="373"/>
      <c r="AG99" s="373"/>
      <c r="AH99" s="373"/>
      <c r="AI99" s="373"/>
      <c r="AJ99" s="373"/>
      <c r="AK99" s="373"/>
      <c r="AL99" s="373"/>
      <c r="AM99" s="16"/>
      <c r="AN99" s="16"/>
      <c r="AO99" s="16"/>
      <c r="AP99" s="16"/>
      <c r="AQ99" s="16"/>
      <c r="AR99" s="16"/>
      <c r="AS99" s="16"/>
      <c r="AT99" s="16"/>
      <c r="AU99" s="16"/>
      <c r="AV99" s="16"/>
      <c r="AW99" s="16"/>
      <c r="AX99" s="16"/>
      <c r="AY99" s="16"/>
      <c r="AZ99" s="16"/>
      <c r="BA99" s="16"/>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row>
    <row r="100" spans="1:77" ht="15.75" customHeight="1">
      <c r="A100" s="16"/>
      <c r="B100" s="396"/>
      <c r="C100" s="396"/>
      <c r="D100" s="396"/>
      <c r="E100" s="396"/>
      <c r="F100" s="396"/>
      <c r="G100" s="396"/>
      <c r="H100" s="396"/>
      <c r="I100" s="396"/>
      <c r="J100" s="396"/>
      <c r="K100" s="396"/>
      <c r="L100" s="396"/>
      <c r="M100" s="396"/>
      <c r="N100" s="396"/>
      <c r="O100" s="396"/>
      <c r="P100" s="396"/>
      <c r="Q100" s="396"/>
      <c r="R100" s="396"/>
      <c r="S100" s="396"/>
      <c r="T100" s="396"/>
      <c r="U100" s="396"/>
      <c r="V100" s="39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row>
    <row r="101" spans="1:77" ht="15.75" customHeight="1">
      <c r="A101" s="16"/>
      <c r="B101" s="396"/>
      <c r="C101" s="396"/>
      <c r="D101" s="396"/>
      <c r="E101" s="396"/>
      <c r="F101" s="396"/>
      <c r="G101" s="396"/>
      <c r="H101" s="396"/>
      <c r="I101" s="396"/>
      <c r="J101" s="396"/>
      <c r="K101" s="396"/>
      <c r="L101" s="396"/>
      <c r="M101" s="396"/>
      <c r="N101" s="396"/>
      <c r="O101" s="396"/>
      <c r="P101" s="396"/>
      <c r="Q101" s="396"/>
      <c r="R101" s="396"/>
      <c r="S101" s="396"/>
      <c r="T101" s="396"/>
      <c r="U101" s="396"/>
      <c r="V101" s="39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row>
    <row r="102" spans="1:77" ht="15.75" customHeight="1">
      <c r="A102" s="16"/>
      <c r="B102" s="373"/>
      <c r="C102" s="373"/>
      <c r="D102" s="373"/>
      <c r="E102" s="373"/>
      <c r="F102" s="373"/>
      <c r="G102" s="373"/>
      <c r="H102" s="373"/>
      <c r="I102" s="373"/>
      <c r="J102" s="373"/>
      <c r="K102" s="373"/>
      <c r="L102" s="373"/>
      <c r="M102" s="373"/>
      <c r="N102" s="373"/>
      <c r="O102" s="373"/>
      <c r="P102" s="373"/>
      <c r="Q102" s="373"/>
      <c r="R102" s="373"/>
      <c r="S102" s="373"/>
      <c r="T102" s="373"/>
      <c r="U102" s="373"/>
      <c r="V102" s="373"/>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row>
    <row r="103" spans="1:77" ht="15.75" customHeight="1">
      <c r="A103" s="16"/>
      <c r="B103" s="373"/>
      <c r="C103" s="373"/>
      <c r="D103" s="373"/>
      <c r="E103" s="373"/>
      <c r="F103" s="373"/>
      <c r="G103" s="373"/>
      <c r="H103" s="373"/>
      <c r="I103" s="373"/>
      <c r="J103" s="373"/>
      <c r="K103" s="373"/>
      <c r="L103" s="373"/>
      <c r="M103" s="373"/>
      <c r="N103" s="373"/>
      <c r="O103" s="373"/>
      <c r="P103" s="373"/>
      <c r="Q103" s="373"/>
      <c r="R103" s="373"/>
      <c r="S103" s="373"/>
      <c r="T103" s="373"/>
      <c r="U103" s="373"/>
      <c r="V103" s="373"/>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28"/>
      <c r="BF103" s="28"/>
      <c r="BG103" s="28"/>
      <c r="BH103" s="28"/>
      <c r="BI103" s="28"/>
      <c r="BJ103" s="28"/>
      <c r="BK103" s="28"/>
      <c r="BL103" s="28"/>
      <c r="BM103" s="28"/>
      <c r="BN103" s="28"/>
      <c r="BO103" s="28"/>
      <c r="BP103" s="28"/>
      <c r="BQ103" s="28"/>
      <c r="BR103" s="28"/>
      <c r="BS103" s="28"/>
      <c r="BT103" s="28"/>
      <c r="BU103" s="28"/>
      <c r="BV103" s="28"/>
      <c r="BW103" s="16"/>
      <c r="BX103" s="16"/>
      <c r="BY103" s="16"/>
    </row>
    <row r="104" spans="1:77" ht="15.75" customHeight="1">
      <c r="A104" s="16"/>
      <c r="B104" s="373"/>
      <c r="C104" s="373"/>
      <c r="D104" s="373"/>
      <c r="E104" s="373"/>
      <c r="F104" s="373"/>
      <c r="G104" s="373"/>
      <c r="H104" s="373"/>
      <c r="I104" s="373"/>
      <c r="J104" s="373"/>
      <c r="K104" s="373"/>
      <c r="L104" s="373"/>
      <c r="M104" s="373"/>
      <c r="N104" s="373"/>
      <c r="O104" s="373"/>
      <c r="P104" s="373"/>
      <c r="Q104" s="373"/>
      <c r="R104" s="373"/>
      <c r="S104" s="373"/>
      <c r="T104" s="373"/>
      <c r="U104" s="373"/>
      <c r="V104" s="373"/>
      <c r="W104" s="16"/>
      <c r="X104" s="16"/>
      <c r="Y104" s="16"/>
      <c r="Z104" s="16"/>
      <c r="AA104" s="16"/>
      <c r="AB104" s="16"/>
      <c r="AC104" s="16"/>
      <c r="AD104" s="16"/>
      <c r="AE104" s="393"/>
      <c r="AF104" s="393"/>
      <c r="AG104" s="393"/>
      <c r="AH104" s="393"/>
      <c r="AI104" s="393"/>
      <c r="AJ104" s="393"/>
      <c r="AK104" s="393"/>
      <c r="AL104" s="393"/>
      <c r="AM104" s="393"/>
      <c r="AN104" s="393"/>
      <c r="AO104" s="393"/>
      <c r="AP104" s="393"/>
      <c r="AQ104" s="393"/>
      <c r="AR104" s="393"/>
      <c r="AS104" s="393"/>
      <c r="AT104" s="393"/>
      <c r="AU104" s="393"/>
      <c r="AV104" s="16"/>
      <c r="AW104" s="16"/>
      <c r="AX104" s="16"/>
      <c r="AY104" s="16"/>
      <c r="AZ104" s="16"/>
      <c r="BA104" s="16"/>
      <c r="BB104" s="16"/>
      <c r="BC104" s="16"/>
      <c r="BD104" s="16"/>
      <c r="BE104" s="394"/>
      <c r="BF104" s="394"/>
      <c r="BG104" s="394"/>
      <c r="BH104" s="394"/>
      <c r="BI104" s="394"/>
      <c r="BJ104" s="394"/>
      <c r="BK104" s="394"/>
      <c r="BL104" s="394"/>
      <c r="BM104" s="394"/>
      <c r="BN104" s="394"/>
      <c r="BO104" s="394"/>
      <c r="BP104" s="394"/>
      <c r="BQ104" s="394"/>
      <c r="BR104" s="394"/>
      <c r="BS104" s="394"/>
      <c r="BT104" s="394"/>
      <c r="BU104" s="394"/>
      <c r="BV104" s="394"/>
      <c r="BW104" s="16"/>
      <c r="BX104" s="16"/>
      <c r="BY104" s="16"/>
    </row>
    <row r="105" spans="1:77" ht="15.75" customHeight="1">
      <c r="A105" s="16"/>
      <c r="B105" s="16"/>
      <c r="C105" s="16"/>
      <c r="D105" s="16"/>
      <c r="E105" s="16"/>
      <c r="F105" s="16"/>
      <c r="G105" s="16"/>
      <c r="H105" s="16"/>
      <c r="I105" s="392"/>
      <c r="J105" s="392"/>
      <c r="K105" s="392"/>
      <c r="L105" s="392"/>
      <c r="M105" s="392"/>
      <c r="N105" s="392"/>
      <c r="O105" s="392"/>
      <c r="P105" s="392"/>
      <c r="Q105" s="392"/>
      <c r="R105" s="392"/>
      <c r="S105" s="392"/>
      <c r="T105" s="392"/>
      <c r="U105" s="392"/>
      <c r="V105" s="392"/>
      <c r="W105" s="392"/>
      <c r="X105" s="392"/>
      <c r="Y105" s="392"/>
      <c r="Z105" s="392"/>
      <c r="AA105" s="392"/>
      <c r="AB105" s="392"/>
      <c r="AC105" s="392"/>
      <c r="AD105" s="392"/>
      <c r="AE105" s="392"/>
      <c r="AF105" s="392"/>
      <c r="AG105" s="392"/>
      <c r="AH105" s="392"/>
      <c r="AI105" s="392"/>
      <c r="AJ105" s="392"/>
      <c r="AK105" s="392"/>
      <c r="AL105" s="392"/>
      <c r="AM105" s="392"/>
      <c r="AN105" s="392"/>
      <c r="AO105" s="392"/>
      <c r="AP105" s="392"/>
      <c r="AQ105" s="392"/>
      <c r="AR105" s="392"/>
      <c r="AS105" s="392"/>
      <c r="AT105" s="392"/>
      <c r="AU105" s="392"/>
      <c r="AV105" s="392"/>
      <c r="AW105" s="392"/>
      <c r="AX105" s="392"/>
      <c r="AY105" s="392"/>
      <c r="AZ105" s="392"/>
      <c r="BA105" s="392"/>
      <c r="BB105" s="392"/>
      <c r="BC105" s="392"/>
      <c r="BD105" s="392"/>
      <c r="BE105" s="392"/>
      <c r="BF105" s="392"/>
      <c r="BG105" s="392"/>
      <c r="BH105" s="392"/>
      <c r="BI105" s="392"/>
      <c r="BJ105" s="392"/>
      <c r="BK105" s="392"/>
      <c r="BL105" s="392"/>
      <c r="BM105" s="392"/>
      <c r="BN105" s="392"/>
      <c r="BO105" s="392"/>
      <c r="BP105" s="392"/>
      <c r="BQ105" s="392"/>
      <c r="BR105" s="392"/>
      <c r="BS105" s="16"/>
      <c r="BT105" s="16"/>
      <c r="BU105" s="16"/>
      <c r="BV105" s="16"/>
      <c r="BW105" s="16"/>
      <c r="BX105" s="16"/>
      <c r="BY105" s="16"/>
    </row>
    <row r="106" spans="1:77" ht="15.75" customHeight="1">
      <c r="A106" s="16"/>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75"/>
      <c r="BR106" s="275"/>
      <c r="BS106" s="275"/>
      <c r="BT106" s="275"/>
      <c r="BU106" s="275"/>
      <c r="BV106" s="275"/>
      <c r="BW106" s="275"/>
      <c r="BX106" s="275"/>
      <c r="BY106" s="275"/>
    </row>
    <row r="107" spans="1:77" ht="15.75" customHeight="1">
      <c r="A107" s="16"/>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5"/>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row>
    <row r="108" spans="1:77" ht="15.75" customHeight="1">
      <c r="A108" s="16"/>
      <c r="B108" s="275"/>
      <c r="C108" s="275"/>
      <c r="D108" s="275"/>
      <c r="E108" s="275"/>
      <c r="F108" s="275"/>
      <c r="G108" s="275"/>
      <c r="H108" s="275"/>
      <c r="I108" s="275"/>
      <c r="J108" s="275"/>
      <c r="K108" s="275"/>
      <c r="L108" s="275"/>
      <c r="M108" s="275"/>
      <c r="N108" s="275"/>
      <c r="O108" s="275"/>
      <c r="P108" s="275"/>
      <c r="Q108" s="275"/>
      <c r="R108" s="275"/>
      <c r="S108" s="275"/>
      <c r="T108" s="275"/>
      <c r="U108" s="275"/>
      <c r="V108" s="275"/>
      <c r="W108" s="275"/>
      <c r="X108" s="275"/>
      <c r="Y108" s="275"/>
      <c r="Z108" s="275"/>
      <c r="AA108" s="275"/>
      <c r="AB108" s="275"/>
      <c r="AC108" s="275"/>
      <c r="AD108" s="275"/>
      <c r="AE108" s="275"/>
      <c r="AF108" s="275"/>
      <c r="AG108" s="275"/>
      <c r="AH108" s="275"/>
      <c r="AI108" s="275"/>
      <c r="AJ108" s="275"/>
      <c r="AK108" s="275"/>
      <c r="AL108" s="275"/>
      <c r="AM108" s="275"/>
      <c r="AN108" s="275"/>
      <c r="AO108" s="275"/>
      <c r="AP108" s="275"/>
      <c r="AQ108" s="275"/>
      <c r="AR108" s="275"/>
      <c r="AS108" s="275"/>
      <c r="AT108" s="275"/>
      <c r="AU108" s="275"/>
      <c r="AV108" s="275"/>
      <c r="AW108" s="275"/>
      <c r="AX108" s="275"/>
      <c r="AY108" s="275"/>
      <c r="AZ108" s="275"/>
      <c r="BA108" s="275"/>
      <c r="BB108" s="275"/>
      <c r="BC108" s="275"/>
      <c r="BD108" s="275"/>
      <c r="BE108" s="275"/>
      <c r="BF108" s="275"/>
      <c r="BG108" s="275"/>
      <c r="BH108" s="275"/>
      <c r="BI108" s="275"/>
      <c r="BJ108" s="275"/>
      <c r="BK108" s="275"/>
      <c r="BL108" s="275"/>
      <c r="BM108" s="275"/>
      <c r="BN108" s="275"/>
      <c r="BO108" s="275"/>
      <c r="BP108" s="275"/>
      <c r="BQ108" s="275"/>
      <c r="BR108" s="275"/>
      <c r="BS108" s="275"/>
      <c r="BT108" s="275"/>
      <c r="BU108" s="275"/>
      <c r="BV108" s="275"/>
      <c r="BW108" s="275"/>
      <c r="BX108" s="275"/>
      <c r="BY108" s="275"/>
    </row>
    <row r="109" spans="1:77" ht="15.75" customHeight="1">
      <c r="A109" s="16"/>
      <c r="B109" s="275"/>
      <c r="C109" s="275"/>
      <c r="D109" s="275"/>
      <c r="E109" s="275"/>
      <c r="F109" s="275"/>
      <c r="G109" s="275"/>
      <c r="H109" s="275"/>
      <c r="I109" s="275"/>
      <c r="J109" s="275"/>
      <c r="K109" s="275"/>
      <c r="L109" s="275"/>
      <c r="M109" s="275"/>
      <c r="N109" s="275"/>
      <c r="O109" s="275"/>
      <c r="P109" s="275"/>
      <c r="Q109" s="275"/>
      <c r="R109" s="275"/>
      <c r="S109" s="275"/>
      <c r="T109" s="275"/>
      <c r="U109" s="275"/>
      <c r="V109" s="275"/>
      <c r="W109" s="275"/>
      <c r="X109" s="275"/>
      <c r="Y109" s="275"/>
      <c r="Z109" s="275"/>
      <c r="AA109" s="275"/>
      <c r="AB109" s="275"/>
      <c r="AC109" s="275"/>
      <c r="AD109" s="275"/>
      <c r="AE109" s="275"/>
      <c r="AF109" s="275"/>
      <c r="AG109" s="275"/>
      <c r="AH109" s="275"/>
      <c r="AI109" s="275"/>
      <c r="AJ109" s="275"/>
      <c r="AK109" s="275"/>
      <c r="AL109" s="275"/>
      <c r="AM109" s="275"/>
      <c r="AN109" s="275"/>
      <c r="AO109" s="275"/>
      <c r="AP109" s="275"/>
      <c r="AQ109" s="275"/>
      <c r="AR109" s="275"/>
      <c r="AS109" s="275"/>
      <c r="AT109" s="275"/>
      <c r="AU109" s="275"/>
      <c r="AV109" s="275"/>
      <c r="AW109" s="275"/>
      <c r="AX109" s="275"/>
      <c r="AY109" s="275"/>
      <c r="AZ109" s="275"/>
      <c r="BA109" s="275"/>
      <c r="BB109" s="275"/>
      <c r="BC109" s="275"/>
      <c r="BD109" s="275"/>
      <c r="BE109" s="275"/>
      <c r="BF109" s="275"/>
      <c r="BG109" s="275"/>
      <c r="BH109" s="275"/>
      <c r="BI109" s="275"/>
      <c r="BJ109" s="275"/>
      <c r="BK109" s="275"/>
      <c r="BL109" s="275"/>
      <c r="BM109" s="275"/>
      <c r="BN109" s="275"/>
      <c r="BO109" s="275"/>
      <c r="BP109" s="275"/>
      <c r="BQ109" s="275"/>
      <c r="BR109" s="275"/>
      <c r="BS109" s="275"/>
      <c r="BT109" s="275"/>
      <c r="BU109" s="275"/>
      <c r="BV109" s="275"/>
      <c r="BW109" s="275"/>
      <c r="BX109" s="275"/>
      <c r="BY109" s="275"/>
    </row>
    <row r="110" spans="1:77" ht="15.75" customHeight="1">
      <c r="A110" s="16"/>
      <c r="B110" s="275"/>
      <c r="C110" s="275"/>
      <c r="D110" s="275"/>
      <c r="E110" s="275"/>
      <c r="F110" s="275"/>
      <c r="G110" s="275"/>
      <c r="H110" s="275"/>
      <c r="I110" s="275"/>
      <c r="J110" s="275"/>
      <c r="K110" s="275"/>
      <c r="L110" s="275"/>
      <c r="M110" s="275"/>
      <c r="N110" s="275"/>
      <c r="O110" s="275"/>
      <c r="P110" s="275"/>
      <c r="Q110" s="275"/>
      <c r="R110" s="275"/>
      <c r="S110" s="275"/>
      <c r="T110" s="275"/>
      <c r="U110" s="275"/>
      <c r="V110" s="275"/>
      <c r="W110" s="275"/>
      <c r="X110" s="275"/>
      <c r="Y110" s="275"/>
      <c r="Z110" s="275"/>
      <c r="AA110" s="275"/>
      <c r="AB110" s="275"/>
      <c r="AC110" s="275"/>
      <c r="AD110" s="275"/>
      <c r="AE110" s="275"/>
      <c r="AF110" s="275"/>
      <c r="AG110" s="275"/>
      <c r="AH110" s="275"/>
      <c r="AI110" s="275"/>
      <c r="AJ110" s="275"/>
      <c r="AK110" s="275"/>
      <c r="AL110" s="275"/>
      <c r="AM110" s="275"/>
      <c r="AN110" s="275"/>
      <c r="AO110" s="275"/>
      <c r="AP110" s="275"/>
      <c r="AQ110" s="275"/>
      <c r="AR110" s="275"/>
      <c r="AS110" s="275"/>
      <c r="AT110" s="275"/>
      <c r="AU110" s="275"/>
      <c r="AV110" s="275"/>
      <c r="AW110" s="275"/>
      <c r="AX110" s="275"/>
      <c r="AY110" s="275"/>
      <c r="AZ110" s="275"/>
      <c r="BA110" s="275"/>
      <c r="BB110" s="275"/>
      <c r="BC110" s="275"/>
      <c r="BD110" s="275"/>
      <c r="BE110" s="275"/>
      <c r="BF110" s="275"/>
      <c r="BG110" s="275"/>
      <c r="BH110" s="275"/>
      <c r="BI110" s="275"/>
      <c r="BJ110" s="275"/>
      <c r="BK110" s="275"/>
      <c r="BL110" s="275"/>
      <c r="BM110" s="275"/>
      <c r="BN110" s="275"/>
      <c r="BO110" s="275"/>
      <c r="BP110" s="275"/>
      <c r="BQ110" s="275"/>
      <c r="BR110" s="275"/>
      <c r="BS110" s="275"/>
      <c r="BT110" s="275"/>
      <c r="BU110" s="275"/>
      <c r="BV110" s="275"/>
      <c r="BW110" s="275"/>
      <c r="BX110" s="275"/>
      <c r="BY110" s="275"/>
    </row>
    <row r="111" spans="1:77" ht="15.75" customHeight="1">
      <c r="A111" s="16"/>
      <c r="B111" s="275"/>
      <c r="C111" s="275"/>
      <c r="D111" s="275"/>
      <c r="E111" s="275"/>
      <c r="F111" s="275"/>
      <c r="G111" s="275"/>
      <c r="H111" s="275"/>
      <c r="I111" s="275"/>
      <c r="J111" s="275"/>
      <c r="K111" s="275"/>
      <c r="L111" s="275"/>
      <c r="M111" s="275"/>
      <c r="N111" s="275"/>
      <c r="O111" s="275"/>
      <c r="P111" s="275"/>
      <c r="Q111" s="275"/>
      <c r="R111" s="275"/>
      <c r="S111" s="275"/>
      <c r="T111" s="275"/>
      <c r="U111" s="275"/>
      <c r="V111" s="275"/>
      <c r="W111" s="275"/>
      <c r="X111" s="275"/>
      <c r="Y111" s="275"/>
      <c r="Z111" s="275"/>
      <c r="AA111" s="275"/>
      <c r="AB111" s="275"/>
      <c r="AC111" s="275"/>
      <c r="AD111" s="275"/>
      <c r="AE111" s="275"/>
      <c r="AF111" s="275"/>
      <c r="AG111" s="275"/>
      <c r="AH111" s="275"/>
      <c r="AI111" s="275"/>
      <c r="AJ111" s="275"/>
      <c r="AK111" s="275"/>
      <c r="AL111" s="275"/>
      <c r="AM111" s="275"/>
      <c r="AN111" s="275"/>
      <c r="AO111" s="275"/>
      <c r="AP111" s="275"/>
      <c r="AQ111" s="275"/>
      <c r="AR111" s="275"/>
      <c r="AS111" s="275"/>
      <c r="AT111" s="275"/>
      <c r="AU111" s="275"/>
      <c r="AV111" s="275"/>
      <c r="AW111" s="275"/>
      <c r="AX111" s="275"/>
      <c r="AY111" s="275"/>
      <c r="AZ111" s="275"/>
      <c r="BA111" s="275"/>
      <c r="BB111" s="275"/>
      <c r="BC111" s="275"/>
      <c r="BD111" s="275"/>
      <c r="BE111" s="275"/>
      <c r="BF111" s="275"/>
      <c r="BG111" s="275"/>
      <c r="BH111" s="275"/>
      <c r="BI111" s="275"/>
      <c r="BJ111" s="275"/>
      <c r="BK111" s="275"/>
      <c r="BL111" s="275"/>
      <c r="BM111" s="275"/>
      <c r="BN111" s="275"/>
      <c r="BO111" s="275"/>
      <c r="BP111" s="275"/>
      <c r="BQ111" s="275"/>
      <c r="BR111" s="275"/>
      <c r="BS111" s="275"/>
      <c r="BT111" s="275"/>
      <c r="BU111" s="275"/>
      <c r="BV111" s="275"/>
      <c r="BW111" s="275"/>
      <c r="BX111" s="275"/>
      <c r="BY111" s="275"/>
    </row>
    <row r="112" spans="1:77" ht="15.75" customHeight="1">
      <c r="A112" s="16"/>
      <c r="B112" s="275"/>
      <c r="C112" s="275"/>
      <c r="D112" s="275"/>
      <c r="E112" s="275"/>
      <c r="F112" s="275"/>
      <c r="G112" s="275"/>
      <c r="H112" s="275"/>
      <c r="I112" s="275"/>
      <c r="J112" s="275"/>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75"/>
      <c r="AG112" s="275"/>
      <c r="AH112" s="275"/>
      <c r="AI112" s="275"/>
      <c r="AJ112" s="275"/>
      <c r="AK112" s="275"/>
      <c r="AL112" s="275"/>
      <c r="AM112" s="275"/>
      <c r="AN112" s="275"/>
      <c r="AO112" s="275"/>
      <c r="AP112" s="275"/>
      <c r="AQ112" s="275"/>
      <c r="AR112" s="275"/>
      <c r="AS112" s="275"/>
      <c r="AT112" s="275"/>
      <c r="AU112" s="275"/>
      <c r="AV112" s="275"/>
      <c r="AW112" s="275"/>
      <c r="AX112" s="275"/>
      <c r="AY112" s="275"/>
      <c r="AZ112" s="275"/>
      <c r="BA112" s="275"/>
      <c r="BB112" s="275"/>
      <c r="BC112" s="275"/>
      <c r="BD112" s="275"/>
      <c r="BE112" s="275"/>
      <c r="BF112" s="275"/>
      <c r="BG112" s="275"/>
      <c r="BH112" s="275"/>
      <c r="BI112" s="275"/>
      <c r="BJ112" s="275"/>
      <c r="BK112" s="275"/>
      <c r="BL112" s="275"/>
      <c r="BM112" s="275"/>
      <c r="BN112" s="275"/>
      <c r="BO112" s="275"/>
      <c r="BP112" s="275"/>
      <c r="BQ112" s="275"/>
      <c r="BR112" s="275"/>
      <c r="BS112" s="275"/>
      <c r="BT112" s="275"/>
      <c r="BU112" s="275"/>
      <c r="BV112" s="275"/>
      <c r="BW112" s="275"/>
      <c r="BX112" s="275"/>
      <c r="BY112" s="275"/>
    </row>
    <row r="113" spans="1:77" ht="15.75" customHeight="1">
      <c r="A113" s="16"/>
      <c r="B113" s="275"/>
      <c r="C113" s="275"/>
      <c r="D113" s="275"/>
      <c r="E113" s="275"/>
      <c r="F113" s="275"/>
      <c r="G113" s="275"/>
      <c r="H113" s="275"/>
      <c r="I113" s="275"/>
      <c r="J113" s="275"/>
      <c r="K113" s="275"/>
      <c r="L113" s="275"/>
      <c r="M113" s="275"/>
      <c r="N113" s="275"/>
      <c r="O113" s="275"/>
      <c r="P113" s="275"/>
      <c r="Q113" s="275"/>
      <c r="R113" s="275"/>
      <c r="S113" s="275"/>
      <c r="T113" s="275"/>
      <c r="U113" s="275"/>
      <c r="V113" s="275"/>
      <c r="W113" s="275"/>
      <c r="X113" s="275"/>
      <c r="Y113" s="275"/>
      <c r="Z113" s="275"/>
      <c r="AA113" s="275"/>
      <c r="AB113" s="275"/>
      <c r="AC113" s="275"/>
      <c r="AD113" s="275"/>
      <c r="AE113" s="275"/>
      <c r="AF113" s="275"/>
      <c r="AG113" s="275"/>
      <c r="AH113" s="275"/>
      <c r="AI113" s="275"/>
      <c r="AJ113" s="275"/>
      <c r="AK113" s="275"/>
      <c r="AL113" s="275"/>
      <c r="AM113" s="275"/>
      <c r="AN113" s="275"/>
      <c r="AO113" s="275"/>
      <c r="AP113" s="275"/>
      <c r="AQ113" s="275"/>
      <c r="AR113" s="275"/>
      <c r="AS113" s="275"/>
      <c r="AT113" s="275"/>
      <c r="AU113" s="275"/>
      <c r="AV113" s="275"/>
      <c r="AW113" s="275"/>
      <c r="AX113" s="275"/>
      <c r="AY113" s="275"/>
      <c r="AZ113" s="275"/>
      <c r="BA113" s="275"/>
      <c r="BB113" s="275"/>
      <c r="BC113" s="275"/>
      <c r="BD113" s="275"/>
      <c r="BE113" s="275"/>
      <c r="BF113" s="275"/>
      <c r="BG113" s="275"/>
      <c r="BH113" s="275"/>
      <c r="BI113" s="275"/>
      <c r="BJ113" s="275"/>
      <c r="BK113" s="275"/>
      <c r="BL113" s="275"/>
      <c r="BM113" s="275"/>
      <c r="BN113" s="275"/>
      <c r="BO113" s="275"/>
      <c r="BP113" s="275"/>
      <c r="BQ113" s="275"/>
      <c r="BR113" s="275"/>
      <c r="BS113" s="275"/>
      <c r="BT113" s="275"/>
      <c r="BU113" s="275"/>
      <c r="BV113" s="275"/>
      <c r="BW113" s="275"/>
      <c r="BX113" s="275"/>
      <c r="BY113" s="275"/>
    </row>
    <row r="114" spans="1:77" ht="15.75" customHeight="1">
      <c r="A114" s="16"/>
      <c r="B114" s="275"/>
      <c r="C114" s="275"/>
      <c r="D114" s="275"/>
      <c r="E114" s="275"/>
      <c r="F114" s="275"/>
      <c r="G114" s="275"/>
      <c r="H114" s="275"/>
      <c r="I114" s="275"/>
      <c r="J114" s="275"/>
      <c r="K114" s="275"/>
      <c r="L114" s="275"/>
      <c r="M114" s="275"/>
      <c r="N114" s="275"/>
      <c r="O114" s="275"/>
      <c r="P114" s="275"/>
      <c r="Q114" s="275"/>
      <c r="R114" s="275"/>
      <c r="S114" s="275"/>
      <c r="T114" s="275"/>
      <c r="U114" s="275"/>
      <c r="V114" s="275"/>
      <c r="W114" s="275"/>
      <c r="X114" s="275"/>
      <c r="Y114" s="275"/>
      <c r="Z114" s="275"/>
      <c r="AA114" s="275"/>
      <c r="AB114" s="275"/>
      <c r="AC114" s="275"/>
      <c r="AD114" s="275"/>
      <c r="AE114" s="275"/>
      <c r="AF114" s="275"/>
      <c r="AG114" s="275"/>
      <c r="AH114" s="275"/>
      <c r="AI114" s="275"/>
      <c r="AJ114" s="275"/>
      <c r="AK114" s="275"/>
      <c r="AL114" s="275"/>
      <c r="AM114" s="275"/>
      <c r="AN114" s="275"/>
      <c r="AO114" s="275"/>
      <c r="AP114" s="275"/>
      <c r="AQ114" s="275"/>
      <c r="AR114" s="275"/>
      <c r="AS114" s="275"/>
      <c r="AT114" s="275"/>
      <c r="AU114" s="275"/>
      <c r="AV114" s="275"/>
      <c r="AW114" s="275"/>
      <c r="AX114" s="275"/>
      <c r="AY114" s="275"/>
      <c r="AZ114" s="275"/>
      <c r="BA114" s="275"/>
      <c r="BB114" s="275"/>
      <c r="BC114" s="275"/>
      <c r="BD114" s="275"/>
      <c r="BE114" s="275"/>
      <c r="BF114" s="275"/>
      <c r="BG114" s="275"/>
      <c r="BH114" s="275"/>
      <c r="BI114" s="275"/>
      <c r="BJ114" s="275"/>
      <c r="BK114" s="275"/>
      <c r="BL114" s="275"/>
      <c r="BM114" s="275"/>
      <c r="BN114" s="275"/>
      <c r="BO114" s="275"/>
      <c r="BP114" s="275"/>
      <c r="BQ114" s="275"/>
      <c r="BR114" s="275"/>
      <c r="BS114" s="275"/>
      <c r="BT114" s="275"/>
      <c r="BU114" s="275"/>
      <c r="BV114" s="275"/>
      <c r="BW114" s="275"/>
      <c r="BX114" s="275"/>
      <c r="BY114" s="275"/>
    </row>
    <row r="115" spans="1:77" ht="15.75" customHeight="1">
      <c r="A115" s="16"/>
      <c r="B115" s="275"/>
      <c r="C115" s="275"/>
      <c r="D115" s="275"/>
      <c r="E115" s="275"/>
      <c r="F115" s="275"/>
      <c r="G115" s="275"/>
      <c r="H115" s="275"/>
      <c r="I115" s="275"/>
      <c r="J115" s="275"/>
      <c r="K115" s="275"/>
      <c r="L115" s="275"/>
      <c r="M115" s="275"/>
      <c r="N115" s="275"/>
      <c r="O115" s="275"/>
      <c r="P115" s="275"/>
      <c r="Q115" s="275"/>
      <c r="R115" s="275"/>
      <c r="S115" s="275"/>
      <c r="T115" s="275"/>
      <c r="U115" s="275"/>
      <c r="V115" s="275"/>
      <c r="W115" s="275"/>
      <c r="X115" s="275"/>
      <c r="Y115" s="275"/>
      <c r="Z115" s="275"/>
      <c r="AA115" s="275"/>
      <c r="AB115" s="275"/>
      <c r="AC115" s="275"/>
      <c r="AD115" s="275"/>
      <c r="AE115" s="275"/>
      <c r="AF115" s="275"/>
      <c r="AG115" s="275"/>
      <c r="AH115" s="275"/>
      <c r="AI115" s="275"/>
      <c r="AJ115" s="275"/>
      <c r="AK115" s="275"/>
      <c r="AL115" s="275"/>
      <c r="AM115" s="275"/>
      <c r="AN115" s="275"/>
      <c r="AO115" s="275"/>
      <c r="AP115" s="275"/>
      <c r="AQ115" s="275"/>
      <c r="AR115" s="275"/>
      <c r="AS115" s="275"/>
      <c r="AT115" s="275"/>
      <c r="AU115" s="275"/>
      <c r="AV115" s="275"/>
      <c r="AW115" s="275"/>
      <c r="AX115" s="275"/>
      <c r="AY115" s="275"/>
      <c r="AZ115" s="275"/>
      <c r="BA115" s="275"/>
      <c r="BB115" s="275"/>
      <c r="BC115" s="275"/>
      <c r="BD115" s="275"/>
      <c r="BE115" s="275"/>
      <c r="BF115" s="275"/>
      <c r="BG115" s="275"/>
      <c r="BH115" s="275"/>
      <c r="BI115" s="275"/>
      <c r="BJ115" s="275"/>
      <c r="BK115" s="275"/>
      <c r="BL115" s="275"/>
      <c r="BM115" s="275"/>
      <c r="BN115" s="275"/>
      <c r="BO115" s="275"/>
      <c r="BP115" s="275"/>
      <c r="BQ115" s="275"/>
      <c r="BR115" s="275"/>
      <c r="BS115" s="275"/>
      <c r="BT115" s="275"/>
      <c r="BU115" s="275"/>
      <c r="BV115" s="275"/>
      <c r="BW115" s="275"/>
      <c r="BX115" s="275"/>
      <c r="BY115" s="275"/>
    </row>
    <row r="116" spans="1:77" ht="15.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row>
    <row r="117" spans="1:77" ht="15.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row>
    <row r="118" spans="1:77" ht="15.75" customHeight="1"/>
  </sheetData>
  <sheetProtection selectLockedCells="1"/>
  <mergeCells count="170">
    <mergeCell ref="B71:BY71"/>
    <mergeCell ref="B82:AM82"/>
    <mergeCell ref="B83:AM83"/>
    <mergeCell ref="B84:AM84"/>
    <mergeCell ref="B85:AM85"/>
    <mergeCell ref="B86:AM86"/>
    <mergeCell ref="AN72:BF72"/>
    <mergeCell ref="AN73:BF73"/>
    <mergeCell ref="AN74:BF74"/>
    <mergeCell ref="AN75:BF75"/>
    <mergeCell ref="AN76:BF76"/>
    <mergeCell ref="AN77:BF77"/>
    <mergeCell ref="AN78:BF78"/>
    <mergeCell ref="AN79:BF79"/>
    <mergeCell ref="AN80:BF80"/>
    <mergeCell ref="AN81:BF81"/>
    <mergeCell ref="AN82:BF82"/>
    <mergeCell ref="B73:AM73"/>
    <mergeCell ref="B74:AM74"/>
    <mergeCell ref="B75:AM75"/>
    <mergeCell ref="BG74:BY74"/>
    <mergeCell ref="BG75:BY75"/>
    <mergeCell ref="B76:AM76"/>
    <mergeCell ref="B77:AM77"/>
    <mergeCell ref="I105:BR105"/>
    <mergeCell ref="BG80:BY80"/>
    <mergeCell ref="BG81:BY81"/>
    <mergeCell ref="BG82:BY82"/>
    <mergeCell ref="BG83:BY83"/>
    <mergeCell ref="BG84:BY84"/>
    <mergeCell ref="BG85:BY85"/>
    <mergeCell ref="BG86:BY86"/>
    <mergeCell ref="B106:BY115"/>
    <mergeCell ref="B80:AM80"/>
    <mergeCell ref="B81:AM81"/>
    <mergeCell ref="P102:R104"/>
    <mergeCell ref="S102:T104"/>
    <mergeCell ref="U102:V104"/>
    <mergeCell ref="AE104:AU104"/>
    <mergeCell ref="BE104:BV104"/>
    <mergeCell ref="BB97:BM98"/>
    <mergeCell ref="BN97:BY98"/>
    <mergeCell ref="B100:V101"/>
    <mergeCell ref="B102:C104"/>
    <mergeCell ref="D102:E104"/>
    <mergeCell ref="F102:G104"/>
    <mergeCell ref="H102:I104"/>
    <mergeCell ref="J102:K104"/>
    <mergeCell ref="B78:AM78"/>
    <mergeCell ref="B79:AM79"/>
    <mergeCell ref="BG76:BY76"/>
    <mergeCell ref="BG77:BY77"/>
    <mergeCell ref="BG78:BY78"/>
    <mergeCell ref="BG79:BY79"/>
    <mergeCell ref="A35:M36"/>
    <mergeCell ref="N35:AM36"/>
    <mergeCell ref="AZ35:BE36"/>
    <mergeCell ref="BF35:BY36"/>
    <mergeCell ref="AF44:BY46"/>
    <mergeCell ref="A44:AE46"/>
    <mergeCell ref="A47:M49"/>
    <mergeCell ref="N47:AA49"/>
    <mergeCell ref="AB47:AH49"/>
    <mergeCell ref="A50:M52"/>
    <mergeCell ref="N50:O52"/>
    <mergeCell ref="P50:Q52"/>
    <mergeCell ref="R50:S52"/>
    <mergeCell ref="T50:U52"/>
    <mergeCell ref="V50:W52"/>
    <mergeCell ref="A37:P39"/>
    <mergeCell ref="A40:I40"/>
    <mergeCell ref="J40:M40"/>
    <mergeCell ref="L102:M104"/>
    <mergeCell ref="N102:O104"/>
    <mergeCell ref="AA97:AB99"/>
    <mergeCell ref="AC97:AD99"/>
    <mergeCell ref="A53:BY53"/>
    <mergeCell ref="A55:AE57"/>
    <mergeCell ref="A58:BY65"/>
    <mergeCell ref="B97:C99"/>
    <mergeCell ref="D97:E99"/>
    <mergeCell ref="F97:G99"/>
    <mergeCell ref="H97:I99"/>
    <mergeCell ref="J97:K99"/>
    <mergeCell ref="L97:M99"/>
    <mergeCell ref="AE97:AF99"/>
    <mergeCell ref="AG97:AH99"/>
    <mergeCell ref="AI97:AJ99"/>
    <mergeCell ref="AK97:AL99"/>
    <mergeCell ref="N97:O99"/>
    <mergeCell ref="P97:R99"/>
    <mergeCell ref="S97:T99"/>
    <mergeCell ref="U97:V99"/>
    <mergeCell ref="W97:X99"/>
    <mergeCell ref="Y97:Z99"/>
    <mergeCell ref="AN83:BF83"/>
    <mergeCell ref="AN84:BF84"/>
    <mergeCell ref="AN85:BF85"/>
    <mergeCell ref="AN86:BF86"/>
    <mergeCell ref="BG72:BY72"/>
    <mergeCell ref="BG73:BY73"/>
    <mergeCell ref="B72:AM7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N40:W40"/>
    <mergeCell ref="A41:I41"/>
    <mergeCell ref="J41:M41"/>
    <mergeCell ref="N41:W41"/>
    <mergeCell ref="A42:I42"/>
    <mergeCell ref="J42:M42"/>
    <mergeCell ref="N42:W42"/>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s>
  <phoneticPr fontId="39"/>
  <dataValidations count="13">
    <dataValidation allowBlank="1" showInputMessage="1" showErrorMessage="1" promptTitle="開設者" prompt="氏名を記載してください" sqref="Z32:AM34" xr:uid="{4B1BCACB-9697-4AD2-8208-B8C652C96696}"/>
    <dataValidation allowBlank="1" showInputMessage="1" showErrorMessage="1" promptTitle="開設者" prompt="代表者の職を記載してください（個人の場合は記載不要）" sqref="N32:Y34" xr:uid="{0679452B-1234-47A0-8B30-8445B43204E9}"/>
    <dataValidation allowBlank="1" showInputMessage="1" showErrorMessage="1" promptTitle="開設者" prompt="法人名を記載してください（個人の場合は記載不要）" sqref="N29:AM31" xr:uid="{233DB98D-E933-4006-ADDD-EA3D4109A5EE}"/>
    <dataValidation type="whole" imeMode="disabled" allowBlank="1" showInputMessage="1" showErrorMessage="1" sqref="AI47:AP49 N50:AA52 BT47:BY49" xr:uid="{30124D59-F8A3-4BAE-A6DC-6BFA8865105F}">
      <formula1>0</formula1>
      <formula2>9</formula2>
    </dataValidation>
    <dataValidation type="whole" allowBlank="1" showInputMessage="1" showErrorMessage="1" errorTitle="医療機関コード" error="10桁の医療機関コードをご入力ください_x000a_訪問看護STは７桁のステーションコードをご入力ください" promptTitle="医療機関コード" prompt="10桁の医療機関コードをご入力ください_x000a_訪問看護STは７桁のステーションコードをご入力ください" sqref="Z25:AM26" xr:uid="{934494AC-C89D-403B-B236-331A22C3FAB3}">
      <formula1>0</formula1>
      <formula2>9999999999</formula2>
    </dataValidation>
    <dataValidation imeMode="disabled" allowBlank="1" showInputMessage="1" showErrorMessage="1" errorTitle="郵便番号" error="半角で入力してください" promptTitle="郵便番号" prompt="半角で入力してください" sqref="BI19:BR20 BB19:BF20" xr:uid="{EB1A8F31-9186-414D-9AAE-71C920E92FB9}"/>
    <dataValidation type="whole" imeMode="disabled" allowBlank="1" showInputMessage="1" showErrorMessage="1" errorTitle="申請日" error="1~31の数字（半角）を入力してください" promptTitle="申請日" prompt="1~31の数字（半角）を入力してください" sqref="BR16:BW18" xr:uid="{714490C5-12D4-4995-9461-8A69D8872998}">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A8712AD-4DC5-4FDC-8195-236848616AE5}">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9C23EF69-71AE-4B60-9F1B-B7AE4180C236}">
      <formula1>2025</formula1>
      <formula2>2026</formula2>
    </dataValidation>
    <dataValidation imeMode="disabled" allowBlank="1" showInputMessage="1" showErrorMessage="1" sqref="BF29:BY34" xr:uid="{760D87F3-B5D1-4DE0-91D4-A5D979CE7640}"/>
    <dataValidation imeMode="fullKatakana" allowBlank="1" showInputMessage="1" showErrorMessage="1" sqref="N19:AM20 N27:AM28 BB50:BY50 N16:AM16" xr:uid="{06D92E17-D478-4384-A1C6-57B6F23EB756}"/>
    <dataValidation type="list" allowBlank="1" showInputMessage="1" showErrorMessage="1" sqref="AI50:AP52" xr:uid="{8A4705F6-259E-4961-A555-A18321C7370A}">
      <formula1>"普通,当座,別段"</formula1>
    </dataValidation>
    <dataValidation type="list" imeMode="fullKatakana" allowBlank="1" showInputMessage="1" showErrorMessage="1" sqref="N35:AM36" xr:uid="{375E99DD-ED94-404B-AA2C-DBCFC2B28CB2}">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rowBreaks count="1" manualBreakCount="1">
    <brk id="67" max="77"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theme="9" tint="0.39997558519241921"/>
    <pageSetUpPr fitToPage="1"/>
  </sheetPr>
  <dimension ref="B1:H23"/>
  <sheetViews>
    <sheetView showGridLines="0" view="pageBreakPreview" zoomScaleNormal="111" zoomScaleSheetLayoutView="100" workbookViewId="0">
      <selection activeCell="C16" sqref="C16"/>
    </sheetView>
  </sheetViews>
  <sheetFormatPr defaultRowHeight="14.25"/>
  <cols>
    <col min="1" max="1" width="2.75" style="61" customWidth="1"/>
    <col min="2" max="2" width="9.75" style="61" customWidth="1"/>
    <col min="3" max="3" width="19.625" style="61" customWidth="1"/>
    <col min="4" max="4" width="13.75" style="61" customWidth="1"/>
    <col min="5" max="5" width="24.125" style="61" customWidth="1"/>
    <col min="6" max="6" width="25.125" style="61" customWidth="1"/>
    <col min="7" max="7" width="24.375" style="61" customWidth="1"/>
    <col min="8" max="8" width="2.375" style="61" customWidth="1"/>
    <col min="9" max="16384" width="9" style="61"/>
  </cols>
  <sheetData>
    <row r="1" spans="2:8" ht="22.5" customHeight="1">
      <c r="G1" s="110" t="s">
        <v>215</v>
      </c>
    </row>
    <row r="2" spans="2:8" ht="24.75" customHeight="1">
      <c r="B2" s="399" t="s">
        <v>197</v>
      </c>
      <c r="C2" s="399"/>
      <c r="D2" s="399"/>
      <c r="E2" s="399"/>
      <c r="F2" s="63" t="s">
        <v>158</v>
      </c>
      <c r="G2" s="64" t="str">
        <f>'1号申請書兼請求書'!N35</f>
        <v>無</v>
      </c>
      <c r="H2" s="62"/>
    </row>
    <row r="3" spans="2:8" ht="23.25" customHeight="1">
      <c r="B3" s="100" t="s">
        <v>195</v>
      </c>
      <c r="F3" s="63" t="s">
        <v>133</v>
      </c>
      <c r="G3" s="99" t="str">
        <f>'1号申請書兼請求書'!N29</f>
        <v>法人名：</v>
      </c>
    </row>
    <row r="4" spans="2:8" s="100" customFormat="1" ht="22.5" customHeight="1">
      <c r="F4" s="118" t="s">
        <v>232</v>
      </c>
      <c r="G4" s="111" t="str">
        <f>'1号申請書兼請求書'!Z32</f>
        <v>氏名：</v>
      </c>
    </row>
    <row r="5" spans="2:8" ht="26.25" customHeight="1">
      <c r="F5" s="63" t="s">
        <v>152</v>
      </c>
      <c r="G5" s="64">
        <f>'1号申請書兼請求書'!N21</f>
        <v>0</v>
      </c>
    </row>
    <row r="6" spans="2:8" ht="24.75" customHeight="1">
      <c r="B6" s="401" t="s">
        <v>150</v>
      </c>
      <c r="C6" s="401"/>
      <c r="D6" s="401"/>
      <c r="E6" s="401"/>
      <c r="F6" s="401"/>
      <c r="G6" s="401"/>
      <c r="H6" s="79"/>
    </row>
    <row r="8" spans="2:8" ht="42.75" customHeight="1">
      <c r="B8" s="400" t="s">
        <v>216</v>
      </c>
      <c r="C8" s="400"/>
      <c r="D8" s="400"/>
      <c r="E8" s="400"/>
      <c r="F8" s="400"/>
      <c r="G8" s="400"/>
      <c r="H8" s="400"/>
    </row>
    <row r="10" spans="2:8">
      <c r="B10" s="65" t="s">
        <v>134</v>
      </c>
    </row>
    <row r="11" spans="2:8">
      <c r="B11" s="65"/>
    </row>
    <row r="12" spans="2:8" ht="37.5" customHeight="1">
      <c r="C12" s="70" t="s">
        <v>165</v>
      </c>
      <c r="D12" s="62"/>
      <c r="E12" s="104" t="s">
        <v>220</v>
      </c>
      <c r="F12" s="62"/>
      <c r="G12" s="66" t="s">
        <v>151</v>
      </c>
    </row>
    <row r="13" spans="2:8" ht="24.75" customHeight="1">
      <c r="C13" s="108">
        <f>C16-C19</f>
        <v>0</v>
      </c>
      <c r="D13" s="62" t="s">
        <v>122</v>
      </c>
      <c r="E13" s="67">
        <v>13000</v>
      </c>
      <c r="F13" s="62" t="s">
        <v>123</v>
      </c>
      <c r="G13" s="132">
        <f>IF(AND(C13&gt;=14,C13&lt;=19),C13*E13,0)</f>
        <v>0</v>
      </c>
    </row>
    <row r="14" spans="2:8">
      <c r="C14" s="77"/>
      <c r="D14" s="62"/>
      <c r="E14" s="75"/>
      <c r="F14" s="62"/>
      <c r="G14" s="76"/>
    </row>
    <row r="15" spans="2:8" ht="36.75" customHeight="1">
      <c r="C15" s="70" t="s">
        <v>166</v>
      </c>
      <c r="D15" s="62"/>
      <c r="E15" s="104" t="s">
        <v>221</v>
      </c>
      <c r="F15" s="62"/>
      <c r="G15" s="66" t="s">
        <v>151</v>
      </c>
    </row>
    <row r="16" spans="2:8" ht="24.75" customHeight="1">
      <c r="C16" s="78"/>
      <c r="D16" s="62"/>
      <c r="E16" s="67">
        <v>170000</v>
      </c>
      <c r="F16" s="62" t="s">
        <v>123</v>
      </c>
      <c r="G16" s="132">
        <f>IF(AND(C13&lt;=13,1&lt;=C13),170000,0)</f>
        <v>0</v>
      </c>
    </row>
    <row r="17" spans="2:7">
      <c r="C17" s="77"/>
      <c r="D17" s="62"/>
      <c r="E17" s="75"/>
      <c r="F17" s="62"/>
      <c r="G17" s="76"/>
    </row>
    <row r="18" spans="2:7" ht="57">
      <c r="C18" s="70" t="s">
        <v>167</v>
      </c>
      <c r="D18" s="62"/>
      <c r="E18" s="75"/>
      <c r="F18" s="62"/>
      <c r="G18" s="66" t="s">
        <v>121</v>
      </c>
    </row>
    <row r="19" spans="2:7" ht="33.75" customHeight="1">
      <c r="C19" s="78"/>
      <c r="G19" s="133">
        <f>MAX(G13,G16)</f>
        <v>0</v>
      </c>
    </row>
    <row r="21" spans="2:7" ht="8.25" customHeight="1"/>
    <row r="22" spans="2:7" ht="21" customHeight="1">
      <c r="F22" s="131" t="s">
        <v>250</v>
      </c>
      <c r="G22" s="130"/>
    </row>
    <row r="23" spans="2:7" ht="18.75">
      <c r="B23" s="129" t="s">
        <v>249</v>
      </c>
    </row>
  </sheetData>
  <mergeCells count="3">
    <mergeCell ref="B2:E2"/>
    <mergeCell ref="B8:H8"/>
    <mergeCell ref="B6:G6"/>
  </mergeCells>
  <phoneticPr fontId="39"/>
  <printOptions horizontalCentered="1"/>
  <pageMargins left="0.25" right="0.25" top="0.75" bottom="0.75" header="0.3" footer="0.3"/>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theme="4" tint="0.39997558519241921"/>
    <pageSetUpPr fitToPage="1"/>
  </sheetPr>
  <dimension ref="B1:H16"/>
  <sheetViews>
    <sheetView showGridLines="0" view="pageBreakPreview" zoomScaleNormal="111" zoomScaleSheetLayoutView="100" workbookViewId="0">
      <selection activeCell="I24" sqref="I24"/>
    </sheetView>
  </sheetViews>
  <sheetFormatPr defaultRowHeight="14.25"/>
  <cols>
    <col min="1" max="1" width="2.75" style="61" customWidth="1"/>
    <col min="2" max="2" width="9.75" style="61" customWidth="1"/>
    <col min="3" max="3" width="19.625" style="61" customWidth="1"/>
    <col min="4" max="4" width="13.75" style="61" customWidth="1"/>
    <col min="5" max="5" width="24.125" style="61" customWidth="1"/>
    <col min="6" max="6" width="25.125" style="61" customWidth="1"/>
    <col min="7" max="7" width="24.375" style="61" customWidth="1"/>
    <col min="8" max="8" width="2.375" style="61" customWidth="1"/>
    <col min="9" max="16384" width="9" style="61"/>
  </cols>
  <sheetData>
    <row r="1" spans="2:8" ht="22.5" customHeight="1">
      <c r="G1" s="110" t="s">
        <v>215</v>
      </c>
    </row>
    <row r="2" spans="2:8" ht="24.75" customHeight="1">
      <c r="B2" s="399" t="s">
        <v>198</v>
      </c>
      <c r="C2" s="399"/>
      <c r="D2" s="399"/>
      <c r="E2" s="399"/>
      <c r="F2" s="63" t="s">
        <v>158</v>
      </c>
      <c r="G2" s="64" t="str">
        <f>'1号申請書兼請求書'!N35</f>
        <v>無</v>
      </c>
      <c r="H2" s="62"/>
    </row>
    <row r="3" spans="2:8" ht="23.25" customHeight="1">
      <c r="B3" s="100" t="s">
        <v>195</v>
      </c>
      <c r="F3" s="63" t="s">
        <v>133</v>
      </c>
      <c r="G3" s="128" t="str">
        <f>'1号申請書兼請求書'!N29</f>
        <v>法人名：</v>
      </c>
    </row>
    <row r="4" spans="2:8" ht="22.5" customHeight="1">
      <c r="F4" s="117" t="s">
        <v>232</v>
      </c>
      <c r="G4" s="112" t="str">
        <f>'1号申請書兼請求書'!Z32</f>
        <v>氏名：</v>
      </c>
    </row>
    <row r="5" spans="2:8" ht="26.25" customHeight="1">
      <c r="F5" s="63" t="s">
        <v>153</v>
      </c>
      <c r="G5" s="127" t="s">
        <v>247</v>
      </c>
    </row>
    <row r="6" spans="2:8" ht="24.75" customHeight="1">
      <c r="B6" s="401" t="s">
        <v>150</v>
      </c>
      <c r="C6" s="401"/>
      <c r="D6" s="401"/>
      <c r="E6" s="401"/>
      <c r="F6" s="401"/>
      <c r="G6" s="401"/>
      <c r="H6" s="79"/>
    </row>
    <row r="8" spans="2:8" ht="42.75" customHeight="1">
      <c r="B8" s="400" t="s">
        <v>217</v>
      </c>
      <c r="C8" s="400"/>
      <c r="D8" s="400"/>
      <c r="E8" s="400"/>
      <c r="F8" s="400"/>
      <c r="G8" s="400"/>
      <c r="H8" s="400"/>
    </row>
    <row r="10" spans="2:8">
      <c r="B10" s="65" t="s">
        <v>134</v>
      </c>
    </row>
    <row r="11" spans="2:8">
      <c r="B11" s="65"/>
    </row>
    <row r="12" spans="2:8" ht="36.75" customHeight="1">
      <c r="C12" s="104" t="s">
        <v>210</v>
      </c>
      <c r="D12" s="62"/>
      <c r="E12" s="104" t="s">
        <v>222</v>
      </c>
      <c r="F12" s="62"/>
      <c r="G12" s="66" t="s">
        <v>151</v>
      </c>
    </row>
    <row r="13" spans="2:8" ht="24.75" customHeight="1">
      <c r="C13" s="107"/>
      <c r="D13" s="62" t="s">
        <v>211</v>
      </c>
      <c r="E13" s="67">
        <v>170000</v>
      </c>
      <c r="F13" s="62" t="s">
        <v>123</v>
      </c>
      <c r="G13" s="132">
        <f>E13*C13</f>
        <v>0</v>
      </c>
    </row>
    <row r="14" spans="2:8">
      <c r="C14" s="77"/>
      <c r="D14" s="62"/>
      <c r="E14" s="75"/>
      <c r="F14" s="62"/>
      <c r="G14" s="76"/>
    </row>
    <row r="15" spans="2:8">
      <c r="C15" s="77"/>
      <c r="D15" s="62"/>
      <c r="E15" s="75"/>
      <c r="F15" s="62"/>
      <c r="G15" s="66" t="s">
        <v>121</v>
      </c>
    </row>
    <row r="16" spans="2:8" ht="33.75" customHeight="1">
      <c r="G16" s="133">
        <f>G13</f>
        <v>0</v>
      </c>
    </row>
  </sheetData>
  <mergeCells count="3">
    <mergeCell ref="B2:E2"/>
    <mergeCell ref="B6:G6"/>
    <mergeCell ref="B8:H8"/>
  </mergeCells>
  <phoneticPr fontId="39"/>
  <printOptions horizontalCentered="1"/>
  <pageMargins left="0.25" right="0.25" top="0.75" bottom="0.75" header="0.3" footer="0.3"/>
  <pageSetup paperSize="9" scale="83"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theme="6" tint="0.39997558519241921"/>
    <pageSetUpPr fitToPage="1"/>
  </sheetPr>
  <dimension ref="B1:H22"/>
  <sheetViews>
    <sheetView showGridLines="0" view="pageBreakPreview" topLeftCell="A9" zoomScaleNormal="90" zoomScaleSheetLayoutView="100" workbookViewId="0">
      <selection activeCell="L15" sqref="L15"/>
    </sheetView>
  </sheetViews>
  <sheetFormatPr defaultRowHeight="14.25"/>
  <cols>
    <col min="1" max="1" width="2.75" style="61" customWidth="1"/>
    <col min="2" max="2" width="9.75" style="61" customWidth="1"/>
    <col min="3" max="3" width="41.875" style="61" customWidth="1"/>
    <col min="4" max="4" width="6.875" style="61" customWidth="1"/>
    <col min="5" max="5" width="19.875" style="61" customWidth="1"/>
    <col min="6" max="6" width="17" style="61" customWidth="1"/>
    <col min="7" max="7" width="22.375" style="61" customWidth="1"/>
    <col min="8" max="8" width="2" style="61" customWidth="1"/>
    <col min="9" max="16384" width="9" style="61"/>
  </cols>
  <sheetData>
    <row r="1" spans="2:8" ht="22.5" customHeight="1">
      <c r="G1" s="109" t="s">
        <v>215</v>
      </c>
    </row>
    <row r="2" spans="2:8" ht="24.75" customHeight="1">
      <c r="B2" s="399" t="s">
        <v>199</v>
      </c>
      <c r="C2" s="399"/>
      <c r="D2" s="399"/>
      <c r="E2" s="399"/>
      <c r="F2" s="63" t="s">
        <v>158</v>
      </c>
      <c r="G2" s="64" t="str">
        <f>'1号申請書兼請求書'!N35</f>
        <v>無</v>
      </c>
      <c r="H2" s="62"/>
    </row>
    <row r="3" spans="2:8" ht="23.25" customHeight="1">
      <c r="B3" s="100" t="s">
        <v>195</v>
      </c>
      <c r="F3" s="63" t="s">
        <v>133</v>
      </c>
      <c r="G3" s="99" t="str">
        <f>'1号申請書兼請求書'!N29</f>
        <v>法人名：</v>
      </c>
    </row>
    <row r="4" spans="2:8" ht="22.5" customHeight="1">
      <c r="F4" s="117" t="s">
        <v>232</v>
      </c>
      <c r="G4" s="112" t="str">
        <f>'1号申請書兼請求書'!Z32</f>
        <v>氏名：</v>
      </c>
    </row>
    <row r="5" spans="2:8" ht="26.25" customHeight="1">
      <c r="F5" s="63" t="s">
        <v>154</v>
      </c>
      <c r="G5" s="127" t="s">
        <v>247</v>
      </c>
    </row>
    <row r="6" spans="2:8" ht="24.75" customHeight="1">
      <c r="B6" s="401" t="s">
        <v>150</v>
      </c>
      <c r="C6" s="401"/>
      <c r="D6" s="401"/>
      <c r="E6" s="401"/>
      <c r="F6" s="401"/>
      <c r="G6" s="401"/>
      <c r="H6" s="79"/>
    </row>
    <row r="8" spans="2:8" ht="42.75" customHeight="1">
      <c r="B8" s="400" t="s">
        <v>217</v>
      </c>
      <c r="C8" s="400"/>
      <c r="D8" s="400"/>
      <c r="E8" s="400"/>
      <c r="F8" s="400"/>
      <c r="G8" s="400"/>
      <c r="H8" s="400"/>
    </row>
    <row r="10" spans="2:8">
      <c r="B10" s="65" t="s">
        <v>134</v>
      </c>
    </row>
    <row r="11" spans="2:8" ht="13.5" customHeight="1">
      <c r="B11" s="65"/>
    </row>
    <row r="12" spans="2:8" ht="75.75" customHeight="1">
      <c r="C12" s="82" t="s">
        <v>253</v>
      </c>
      <c r="D12" s="62"/>
      <c r="E12" s="104" t="s">
        <v>222</v>
      </c>
      <c r="F12" s="62"/>
      <c r="G12" s="66" t="s">
        <v>151</v>
      </c>
    </row>
    <row r="13" spans="2:8" ht="24.75" customHeight="1">
      <c r="C13" s="106"/>
      <c r="D13" s="62" t="s">
        <v>122</v>
      </c>
      <c r="E13" s="67">
        <v>85000</v>
      </c>
      <c r="F13" s="62" t="s">
        <v>123</v>
      </c>
      <c r="G13" s="132">
        <f>C13*E13</f>
        <v>0</v>
      </c>
    </row>
    <row r="14" spans="2:8">
      <c r="C14" s="77"/>
      <c r="D14" s="62"/>
      <c r="E14" s="75"/>
      <c r="F14" s="62"/>
      <c r="G14" s="76"/>
    </row>
    <row r="15" spans="2:8" ht="81" customHeight="1">
      <c r="C15" s="82" t="s">
        <v>255</v>
      </c>
      <c r="D15" s="62"/>
      <c r="E15" s="104" t="s">
        <v>222</v>
      </c>
      <c r="F15" s="62"/>
      <c r="G15" s="66" t="s">
        <v>151</v>
      </c>
    </row>
    <row r="16" spans="2:8" ht="24.75" customHeight="1">
      <c r="C16" s="106"/>
      <c r="D16" s="62" t="s">
        <v>122</v>
      </c>
      <c r="E16" s="67">
        <v>75000</v>
      </c>
      <c r="F16" s="62" t="s">
        <v>123</v>
      </c>
      <c r="G16" s="132">
        <f>C16*E16</f>
        <v>0</v>
      </c>
    </row>
    <row r="17" spans="2:7">
      <c r="C17" s="77"/>
      <c r="D17" s="62"/>
      <c r="E17" s="75"/>
      <c r="F17" s="62"/>
      <c r="G17" s="76"/>
    </row>
    <row r="18" spans="2:7" ht="82.5" customHeight="1">
      <c r="C18" s="82" t="s">
        <v>254</v>
      </c>
      <c r="D18" s="62"/>
      <c r="E18" s="104" t="s">
        <v>222</v>
      </c>
      <c r="F18" s="62"/>
      <c r="G18" s="66" t="s">
        <v>151</v>
      </c>
    </row>
    <row r="19" spans="2:7" ht="24.75" customHeight="1">
      <c r="C19" s="106"/>
      <c r="D19" s="62" t="s">
        <v>122</v>
      </c>
      <c r="E19" s="67">
        <v>50000</v>
      </c>
      <c r="F19" s="62" t="s">
        <v>123</v>
      </c>
      <c r="G19" s="132">
        <f>C19*E19</f>
        <v>0</v>
      </c>
    </row>
    <row r="20" spans="2:7" ht="24.75" customHeight="1">
      <c r="C20" s="83"/>
      <c r="D20" s="62"/>
      <c r="E20" s="75"/>
      <c r="F20" s="62"/>
      <c r="G20" s="76"/>
    </row>
    <row r="21" spans="2:7">
      <c r="C21" s="77"/>
      <c r="D21" s="62"/>
      <c r="E21" s="75"/>
      <c r="F21" s="62"/>
      <c r="G21" s="66" t="s">
        <v>121</v>
      </c>
    </row>
    <row r="22" spans="2:7" ht="33.75" customHeight="1">
      <c r="B22" s="402"/>
      <c r="C22" s="402"/>
      <c r="D22" s="402"/>
      <c r="E22" s="402"/>
      <c r="F22" s="402"/>
      <c r="G22" s="133">
        <f>MAX(G13,G16,G19)</f>
        <v>0</v>
      </c>
    </row>
  </sheetData>
  <mergeCells count="4">
    <mergeCell ref="B2:E2"/>
    <mergeCell ref="B6:G6"/>
    <mergeCell ref="B8:H8"/>
    <mergeCell ref="B22:F22"/>
  </mergeCells>
  <phoneticPr fontId="39"/>
  <printOptions horizontalCentered="1"/>
  <pageMargins left="0.25" right="0.25" top="0.75" bottom="0.75" header="0.3" footer="0.3"/>
  <pageSetup paperSize="9" scale="83"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theme="9" tint="0.39997558519241921"/>
    <pageSetUpPr fitToPage="1"/>
  </sheetPr>
  <dimension ref="B1:L51"/>
  <sheetViews>
    <sheetView showGridLines="0" view="pageBreakPreview" zoomScale="80" zoomScaleNormal="114" zoomScaleSheetLayoutView="80" workbookViewId="0">
      <selection activeCell="G47" sqref="G47"/>
    </sheetView>
  </sheetViews>
  <sheetFormatPr defaultRowHeight="14.25"/>
  <cols>
    <col min="1" max="1" width="2.75" style="61" customWidth="1"/>
    <col min="2" max="2" width="9.75" style="61" customWidth="1"/>
    <col min="3" max="3" width="19.625" style="61" customWidth="1"/>
    <col min="4" max="4" width="19" style="61" customWidth="1"/>
    <col min="5" max="5" width="29" style="61" customWidth="1"/>
    <col min="6" max="6" width="29.875" style="61" customWidth="1"/>
    <col min="7" max="7" width="33.25" style="61" customWidth="1"/>
    <col min="8" max="8" width="8.375" style="61" customWidth="1"/>
    <col min="9" max="11" width="9" style="61"/>
    <col min="12" max="12" width="49.75" style="61" customWidth="1"/>
    <col min="13" max="16384" width="9" style="61"/>
  </cols>
  <sheetData>
    <row r="1" spans="2:12" ht="23.25" customHeight="1">
      <c r="G1" s="109" t="s">
        <v>215</v>
      </c>
    </row>
    <row r="2" spans="2:12" ht="24.75" customHeight="1">
      <c r="B2" s="100" t="s">
        <v>193</v>
      </c>
      <c r="C2" s="100"/>
      <c r="D2" s="100"/>
      <c r="E2" s="100"/>
      <c r="F2" s="63" t="s">
        <v>158</v>
      </c>
      <c r="G2" s="99" t="str">
        <f>'1号申請書兼請求書'!N35</f>
        <v>無</v>
      </c>
    </row>
    <row r="3" spans="2:12" ht="23.25" customHeight="1">
      <c r="B3" s="100" t="s">
        <v>195</v>
      </c>
      <c r="F3" s="63" t="s">
        <v>133</v>
      </c>
      <c r="G3" s="99" t="str">
        <f>'1号申請書兼請求書'!N29</f>
        <v>法人名：</v>
      </c>
    </row>
    <row r="4" spans="2:12" s="100" customFormat="1" ht="22.5" customHeight="1">
      <c r="F4" s="118" t="s">
        <v>232</v>
      </c>
      <c r="G4" s="111" t="str">
        <f>'1号申請書兼請求書'!Z32</f>
        <v>氏名：</v>
      </c>
    </row>
    <row r="5" spans="2:12" ht="26.25" customHeight="1">
      <c r="F5" s="63" t="s">
        <v>152</v>
      </c>
      <c r="G5" s="99">
        <f>'1号申請書兼請求書'!N21</f>
        <v>0</v>
      </c>
    </row>
    <row r="6" spans="2:12" ht="24.75" customHeight="1">
      <c r="B6" s="404" t="s">
        <v>155</v>
      </c>
      <c r="C6" s="404"/>
      <c r="D6" s="404"/>
      <c r="E6" s="404"/>
      <c r="F6" s="404"/>
      <c r="G6" s="404"/>
      <c r="H6" s="404"/>
    </row>
    <row r="8" spans="2:12" ht="23.25" customHeight="1">
      <c r="B8" s="400" t="s">
        <v>218</v>
      </c>
      <c r="C8" s="400"/>
      <c r="D8" s="400"/>
      <c r="E8" s="400"/>
      <c r="F8" s="400"/>
      <c r="G8" s="400"/>
      <c r="H8" s="400"/>
    </row>
    <row r="10" spans="2:12" ht="18" customHeight="1">
      <c r="B10" s="65" t="s">
        <v>124</v>
      </c>
    </row>
    <row r="12" spans="2:12">
      <c r="B12" s="85"/>
      <c r="C12" s="61" t="s">
        <v>190</v>
      </c>
    </row>
    <row r="14" spans="2:12" ht="20.25" customHeight="1">
      <c r="B14" s="85"/>
      <c r="C14" s="61" t="s">
        <v>191</v>
      </c>
    </row>
    <row r="15" spans="2:12" ht="21.75" customHeight="1">
      <c r="C15" s="61" t="s">
        <v>192</v>
      </c>
      <c r="J15" s="61" t="s">
        <v>139</v>
      </c>
      <c r="K15" s="61" t="s">
        <v>140</v>
      </c>
      <c r="L15" s="68" t="s">
        <v>141</v>
      </c>
    </row>
    <row r="16" spans="2:12">
      <c r="E16" s="66" t="s">
        <v>136</v>
      </c>
      <c r="F16" s="66" t="s">
        <v>137</v>
      </c>
      <c r="G16" s="66" t="s">
        <v>138</v>
      </c>
    </row>
    <row r="17" spans="2:7" ht="71.25">
      <c r="B17" s="85"/>
      <c r="C17" s="400" t="s">
        <v>142</v>
      </c>
      <c r="D17" s="403"/>
      <c r="E17" s="69" t="s">
        <v>139</v>
      </c>
      <c r="F17" s="69" t="s">
        <v>140</v>
      </c>
      <c r="G17" s="69" t="s">
        <v>141</v>
      </c>
    </row>
    <row r="19" spans="2:7" ht="18" customHeight="1">
      <c r="B19" s="65" t="s">
        <v>135</v>
      </c>
    </row>
    <row r="21" spans="2:7">
      <c r="B21" s="85"/>
      <c r="C21" s="61" t="s">
        <v>223</v>
      </c>
    </row>
    <row r="22" spans="2:7">
      <c r="B22" s="85"/>
      <c r="C22" s="61" t="s">
        <v>168</v>
      </c>
    </row>
    <row r="23" spans="2:7">
      <c r="B23" s="85"/>
      <c r="C23" s="61" t="s">
        <v>224</v>
      </c>
    </row>
    <row r="24" spans="2:7">
      <c r="B24" s="85"/>
      <c r="C24" s="61" t="s">
        <v>181</v>
      </c>
    </row>
    <row r="25" spans="2:7">
      <c r="B25" s="85"/>
      <c r="C25" s="61" t="s">
        <v>168</v>
      </c>
    </row>
    <row r="26" spans="2:7">
      <c r="B26" s="85"/>
      <c r="C26" s="61" t="s">
        <v>180</v>
      </c>
    </row>
    <row r="27" spans="2:7">
      <c r="B27" s="85"/>
      <c r="C27" s="61" t="s">
        <v>182</v>
      </c>
    </row>
    <row r="28" spans="2:7">
      <c r="B28" s="85"/>
      <c r="C28" s="61" t="s">
        <v>168</v>
      </c>
    </row>
    <row r="29" spans="2:7">
      <c r="B29" s="85"/>
      <c r="C29" s="61" t="s">
        <v>225</v>
      </c>
    </row>
    <row r="30" spans="2:7">
      <c r="B30" s="85"/>
    </row>
    <row r="31" spans="2:7">
      <c r="B31" s="85"/>
      <c r="C31" s="61" t="s">
        <v>183</v>
      </c>
    </row>
    <row r="32" spans="2:7">
      <c r="B32" s="85"/>
      <c r="C32" s="61" t="s">
        <v>184</v>
      </c>
    </row>
    <row r="33" spans="2:7">
      <c r="B33" s="85"/>
      <c r="C33" s="61" t="s">
        <v>185</v>
      </c>
    </row>
    <row r="34" spans="2:7">
      <c r="B34" s="85"/>
    </row>
    <row r="35" spans="2:7">
      <c r="B35" s="85"/>
      <c r="C35" s="61" t="s">
        <v>186</v>
      </c>
    </row>
    <row r="36" spans="2:7">
      <c r="B36" s="85"/>
      <c r="C36" s="61" t="s">
        <v>187</v>
      </c>
    </row>
    <row r="37" spans="2:7">
      <c r="B37" s="85"/>
      <c r="C37" s="61" t="s">
        <v>188</v>
      </c>
    </row>
    <row r="38" spans="2:7">
      <c r="B38" s="65" t="s">
        <v>134</v>
      </c>
    </row>
    <row r="39" spans="2:7">
      <c r="B39" s="65"/>
    </row>
    <row r="40" spans="2:7" ht="37.5" customHeight="1">
      <c r="C40" s="70" t="s">
        <v>165</v>
      </c>
      <c r="D40" s="62"/>
      <c r="E40" s="104" t="s">
        <v>226</v>
      </c>
      <c r="F40" s="62"/>
      <c r="G40" s="66" t="s">
        <v>151</v>
      </c>
    </row>
    <row r="41" spans="2:7" ht="24.75" customHeight="1">
      <c r="C41" s="134">
        <f>C44-C47</f>
        <v>0</v>
      </c>
      <c r="D41" s="62" t="s">
        <v>122</v>
      </c>
      <c r="E41" s="67">
        <v>72000</v>
      </c>
      <c r="F41" s="62" t="s">
        <v>123</v>
      </c>
      <c r="G41" s="132">
        <f>IF(AND(C41&gt;=3,C41&lt;=19),C41*E41,0)</f>
        <v>0</v>
      </c>
    </row>
    <row r="42" spans="2:7">
      <c r="C42" s="77"/>
      <c r="D42" s="62"/>
      <c r="E42" s="75"/>
      <c r="F42" s="62"/>
      <c r="G42" s="76"/>
    </row>
    <row r="43" spans="2:7" ht="36.75" customHeight="1">
      <c r="C43" s="138" t="s">
        <v>166</v>
      </c>
      <c r="D43" s="62"/>
      <c r="E43" s="104" t="s">
        <v>227</v>
      </c>
      <c r="F43" s="62"/>
      <c r="G43" s="66" t="s">
        <v>151</v>
      </c>
    </row>
    <row r="44" spans="2:7" ht="24.75" customHeight="1">
      <c r="C44" s="78"/>
      <c r="D44" s="62"/>
      <c r="E44" s="67">
        <v>150000</v>
      </c>
      <c r="F44" s="62" t="s">
        <v>123</v>
      </c>
      <c r="G44" s="132">
        <f>IF(AND(C41&lt;=2,1&lt;=C41),150000,0)</f>
        <v>0</v>
      </c>
    </row>
    <row r="45" spans="2:7">
      <c r="C45" s="77"/>
      <c r="D45" s="62"/>
      <c r="E45" s="75"/>
      <c r="F45" s="62"/>
      <c r="G45" s="76"/>
    </row>
    <row r="46" spans="2:7" ht="55.5" customHeight="1">
      <c r="C46" s="138" t="s">
        <v>167</v>
      </c>
      <c r="D46" s="62"/>
      <c r="E46" s="75"/>
      <c r="F46" s="62"/>
      <c r="G46" s="66" t="s">
        <v>121</v>
      </c>
    </row>
    <row r="47" spans="2:7" ht="33.75" customHeight="1">
      <c r="C47" s="78"/>
      <c r="G47" s="133">
        <f>MAX(G41,G44)</f>
        <v>0</v>
      </c>
    </row>
    <row r="50" spans="2:7" ht="26.25" customHeight="1">
      <c r="F50" s="131" t="s">
        <v>250</v>
      </c>
      <c r="G50" s="130"/>
    </row>
    <row r="51" spans="2:7" ht="26.25" customHeight="1">
      <c r="B51" s="129" t="s">
        <v>249</v>
      </c>
    </row>
  </sheetData>
  <mergeCells count="3">
    <mergeCell ref="C17:D17"/>
    <mergeCell ref="B8:H8"/>
    <mergeCell ref="B6:H6"/>
  </mergeCells>
  <phoneticPr fontId="40"/>
  <dataValidations count="1">
    <dataValidation type="list" allowBlank="1" showInputMessage="1" showErrorMessage="1" sqref="E17:G17" xr:uid="{7C8E2ACB-2FD9-45E5-99EE-1F43F25DF0F9}">
      <formula1>$J$15:$L$15</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10</xdr:row>
                    <xdr:rowOff>133350</xdr:rowOff>
                  </from>
                  <to>
                    <xdr:col>1</xdr:col>
                    <xdr:colOff>533400</xdr:colOff>
                    <xdr:row>12</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314325</xdr:colOff>
                    <xdr:row>12</xdr:row>
                    <xdr:rowOff>142875</xdr:rowOff>
                  </from>
                  <to>
                    <xdr:col>1</xdr:col>
                    <xdr:colOff>542925</xdr:colOff>
                    <xdr:row>14</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19</xdr:row>
                    <xdr:rowOff>133350</xdr:rowOff>
                  </from>
                  <to>
                    <xdr:col>1</xdr:col>
                    <xdr:colOff>533400</xdr:colOff>
                    <xdr:row>21</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323850</xdr:colOff>
                    <xdr:row>27</xdr:row>
                    <xdr:rowOff>104775</xdr:rowOff>
                  </from>
                  <to>
                    <xdr:col>1</xdr:col>
                    <xdr:colOff>552450</xdr:colOff>
                    <xdr:row>29</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314325</xdr:colOff>
                    <xdr:row>16</xdr:row>
                    <xdr:rowOff>266700</xdr:rowOff>
                  </from>
                  <to>
                    <xdr:col>1</xdr:col>
                    <xdr:colOff>542925</xdr:colOff>
                    <xdr:row>16</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323850</xdr:colOff>
                    <xdr:row>29</xdr:row>
                    <xdr:rowOff>133350</xdr:rowOff>
                  </from>
                  <to>
                    <xdr:col>1</xdr:col>
                    <xdr:colOff>552450</xdr:colOff>
                    <xdr:row>31</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333375</xdr:colOff>
                    <xdr:row>31</xdr:row>
                    <xdr:rowOff>142875</xdr:rowOff>
                  </from>
                  <to>
                    <xdr:col>1</xdr:col>
                    <xdr:colOff>561975</xdr:colOff>
                    <xdr:row>33</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342900</xdr:colOff>
                    <xdr:row>35</xdr:row>
                    <xdr:rowOff>123825</xdr:rowOff>
                  </from>
                  <to>
                    <xdr:col>1</xdr:col>
                    <xdr:colOff>571500</xdr:colOff>
                    <xdr:row>37</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19</xdr:row>
                    <xdr:rowOff>133350</xdr:rowOff>
                  </from>
                  <to>
                    <xdr:col>1</xdr:col>
                    <xdr:colOff>533400</xdr:colOff>
                    <xdr:row>21</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314325</xdr:colOff>
                    <xdr:row>21</xdr:row>
                    <xdr:rowOff>142875</xdr:rowOff>
                  </from>
                  <to>
                    <xdr:col>1</xdr:col>
                    <xdr:colOff>542925</xdr:colOff>
                    <xdr:row>23</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323850</xdr:colOff>
                    <xdr:row>24</xdr:row>
                    <xdr:rowOff>133350</xdr:rowOff>
                  </from>
                  <to>
                    <xdr:col>1</xdr:col>
                    <xdr:colOff>552450</xdr:colOff>
                    <xdr:row>26</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342900</xdr:colOff>
                    <xdr:row>33</xdr:row>
                    <xdr:rowOff>142875</xdr:rowOff>
                  </from>
                  <to>
                    <xdr:col>1</xdr:col>
                    <xdr:colOff>571500</xdr:colOff>
                    <xdr:row>35</xdr:row>
                    <xdr:rowOff>85725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theme="9" tint="0.39997558519241921"/>
    <pageSetUpPr fitToPage="1"/>
  </sheetPr>
  <dimension ref="B1:C11"/>
  <sheetViews>
    <sheetView view="pageBreakPreview" zoomScaleNormal="145" zoomScaleSheetLayoutView="100" workbookViewId="0">
      <selection activeCell="H14" sqref="H14"/>
    </sheetView>
  </sheetViews>
  <sheetFormatPr defaultRowHeight="13.5"/>
  <cols>
    <col min="1" max="1" width="9" style="71"/>
    <col min="2" max="2" width="64.375" style="71" customWidth="1"/>
    <col min="3" max="3" width="18.5" style="71" customWidth="1"/>
    <col min="4" max="16384" width="9" style="71"/>
  </cols>
  <sheetData>
    <row r="1" spans="2:3">
      <c r="B1" s="101" t="s">
        <v>200</v>
      </c>
    </row>
    <row r="2" spans="2:3" ht="14.25">
      <c r="B2" s="81" t="s">
        <v>133</v>
      </c>
      <c r="C2" s="136" t="str">
        <f>'【有床診】賃上2-1号申請書'!G3</f>
        <v>法人名：</v>
      </c>
    </row>
    <row r="3" spans="2:3" ht="14.25">
      <c r="B3" s="81" t="s">
        <v>152</v>
      </c>
      <c r="C3" s="64">
        <f>'【有床診】賃上2-1号申請書'!G5</f>
        <v>0</v>
      </c>
    </row>
    <row r="4" spans="2:3" ht="18" customHeight="1">
      <c r="B4" s="72" t="s">
        <v>125</v>
      </c>
    </row>
    <row r="5" spans="2:3" ht="33" customHeight="1">
      <c r="B5" s="73" t="s">
        <v>126</v>
      </c>
      <c r="C5" s="73" t="s">
        <v>127</v>
      </c>
    </row>
    <row r="6" spans="2:3" ht="24" customHeight="1">
      <c r="B6" s="74" t="s">
        <v>128</v>
      </c>
      <c r="C6" s="74"/>
    </row>
    <row r="7" spans="2:3" ht="24" customHeight="1">
      <c r="B7" s="74" t="s">
        <v>129</v>
      </c>
      <c r="C7" s="74"/>
    </row>
    <row r="8" spans="2:3" ht="24" customHeight="1">
      <c r="B8" s="74" t="s">
        <v>130</v>
      </c>
      <c r="C8" s="74"/>
    </row>
    <row r="9" spans="2:3" ht="24" customHeight="1">
      <c r="B9" s="74" t="s">
        <v>131</v>
      </c>
      <c r="C9" s="74"/>
    </row>
    <row r="10" spans="2:3" ht="27.75" customHeight="1">
      <c r="B10" s="74" t="s">
        <v>132</v>
      </c>
      <c r="C10" s="74"/>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68606-3F73-468C-8273-66F62569DAD8}">
  <sheetPr>
    <tabColor theme="9" tint="0.39997558519241921"/>
    <pageSetUpPr fitToPage="1"/>
  </sheetPr>
  <dimension ref="A1:M52"/>
  <sheetViews>
    <sheetView view="pageBreakPreview" zoomScale="80" zoomScaleNormal="85" zoomScaleSheetLayoutView="80" workbookViewId="0">
      <selection activeCell="A7" sqref="A7:D7"/>
    </sheetView>
  </sheetViews>
  <sheetFormatPr defaultColWidth="9" defaultRowHeight="13.5"/>
  <cols>
    <col min="1" max="1" width="47.75" style="143" customWidth="1"/>
    <col min="2" max="4" width="15.125" style="151" customWidth="1"/>
    <col min="5" max="5" width="23.25" style="151" customWidth="1"/>
    <col min="6" max="6" width="18.75" style="143" customWidth="1"/>
    <col min="7" max="7" width="47.75" style="143" customWidth="1"/>
    <col min="8" max="10" width="15.125" style="151" customWidth="1"/>
    <col min="11" max="11" width="23.5" style="143" customWidth="1"/>
    <col min="12" max="12" width="167.875" style="145" customWidth="1"/>
    <col min="13" max="18" width="14.625" style="143" customWidth="1"/>
    <col min="19" max="19" width="18.875" style="143" customWidth="1"/>
    <col min="20" max="20" width="9" style="143"/>
    <col min="21" max="27" width="9" style="143" customWidth="1"/>
    <col min="28" max="16384" width="9" style="143"/>
  </cols>
  <sheetData>
    <row r="1" spans="1:13" s="86" customFormat="1" ht="25.5" customHeight="1">
      <c r="A1" s="102" t="s">
        <v>308</v>
      </c>
      <c r="B1" s="183" t="s">
        <v>324</v>
      </c>
      <c r="C1" s="87"/>
      <c r="D1" s="87"/>
      <c r="E1" s="87"/>
      <c r="F1" s="87"/>
      <c r="I1" s="87"/>
      <c r="J1" s="88" t="s">
        <v>158</v>
      </c>
      <c r="K1" s="89" t="str">
        <f>'1号申請書兼請求書'!N35</f>
        <v>無</v>
      </c>
      <c r="M1" s="90"/>
    </row>
    <row r="2" spans="1:13" ht="46.5" customHeight="1">
      <c r="A2" s="191" t="s">
        <v>256</v>
      </c>
      <c r="B2" s="192"/>
      <c r="C2" s="192"/>
      <c r="D2" s="192"/>
      <c r="E2" s="192"/>
      <c r="F2" s="192"/>
      <c r="G2" s="192"/>
      <c r="H2" s="192"/>
      <c r="I2" s="192"/>
      <c r="J2" s="192"/>
      <c r="K2" s="192"/>
      <c r="L2" s="172" t="s">
        <v>257</v>
      </c>
    </row>
    <row r="3" spans="1:13" s="116" customFormat="1" ht="23.25" customHeight="1">
      <c r="A3" s="102" t="s">
        <v>231</v>
      </c>
      <c r="B3" s="102"/>
      <c r="C3" s="102"/>
      <c r="D3" s="102"/>
      <c r="E3" s="102"/>
      <c r="F3" s="102"/>
      <c r="G3" s="102"/>
      <c r="H3" s="102"/>
      <c r="I3" s="102"/>
      <c r="J3" s="102"/>
      <c r="K3" s="139" t="s">
        <v>215</v>
      </c>
      <c r="L3" s="102"/>
      <c r="M3" s="115"/>
    </row>
    <row r="4" spans="1:13" ht="30" customHeight="1">
      <c r="A4" s="152" t="s">
        <v>133</v>
      </c>
      <c r="B4" s="153"/>
      <c r="C4" s="153"/>
      <c r="D4" s="153"/>
      <c r="E4" s="153"/>
      <c r="F4" s="161" t="str">
        <f>'1号申請書兼請求書'!N29</f>
        <v>法人名：</v>
      </c>
      <c r="G4" s="152" t="s">
        <v>144</v>
      </c>
      <c r="H4" s="153"/>
      <c r="I4" s="153"/>
      <c r="J4" s="153"/>
      <c r="K4" s="80">
        <f>SUM($K$12:$K$16)</f>
        <v>0</v>
      </c>
      <c r="L4" s="145" t="s">
        <v>258</v>
      </c>
    </row>
    <row r="5" spans="1:13" ht="30" customHeight="1">
      <c r="A5" s="114" t="s">
        <v>246</v>
      </c>
      <c r="B5" s="153"/>
      <c r="C5" s="153"/>
      <c r="D5" s="153"/>
      <c r="E5" s="153"/>
      <c r="F5" s="161" t="str">
        <f>'1号申請書兼請求書'!Z32</f>
        <v>氏名：</v>
      </c>
      <c r="G5" s="163" t="s">
        <v>293</v>
      </c>
      <c r="H5" s="153"/>
      <c r="I5" s="153"/>
      <c r="J5" s="153"/>
      <c r="K5" s="80">
        <v>0</v>
      </c>
      <c r="L5" s="145" t="s">
        <v>259</v>
      </c>
    </row>
    <row r="6" spans="1:13" ht="30" customHeight="1">
      <c r="A6" s="152" t="s">
        <v>309</v>
      </c>
      <c r="B6" s="153"/>
      <c r="C6" s="153"/>
      <c r="D6" s="153"/>
      <c r="E6" s="153"/>
      <c r="F6" s="161" t="s">
        <v>245</v>
      </c>
      <c r="G6" s="154" t="s">
        <v>292</v>
      </c>
      <c r="H6" s="153"/>
      <c r="I6" s="153"/>
      <c r="J6" s="153"/>
      <c r="K6" s="80">
        <f>ROUNDDOWN(K4-K5,-3)</f>
        <v>0</v>
      </c>
      <c r="L6" s="145" t="s">
        <v>260</v>
      </c>
    </row>
    <row r="7" spans="1:13" ht="30" customHeight="1">
      <c r="A7" s="200" t="s">
        <v>326</v>
      </c>
      <c r="B7" s="200"/>
      <c r="C7" s="200"/>
      <c r="D7" s="200"/>
      <c r="E7" s="180" t="s">
        <v>316</v>
      </c>
      <c r="F7" s="187"/>
      <c r="G7" s="154"/>
      <c r="H7" s="153"/>
      <c r="I7" s="153"/>
      <c r="J7" s="153"/>
      <c r="K7" s="80"/>
    </row>
    <row r="8" spans="1:13" ht="30" customHeight="1">
      <c r="A8" s="152" t="s">
        <v>261</v>
      </c>
      <c r="B8" s="153"/>
      <c r="C8" s="153"/>
      <c r="D8" s="153"/>
      <c r="E8" s="153"/>
      <c r="F8" s="80" t="str">
        <f>IF(K6&gt;=K8,"○","×")</f>
        <v>○</v>
      </c>
      <c r="G8" s="152" t="s">
        <v>291</v>
      </c>
      <c r="H8" s="153"/>
      <c r="I8" s="153"/>
      <c r="J8" s="153"/>
      <c r="K8" s="80">
        <f>'1号申請書兼請求書'!N41</f>
        <v>0</v>
      </c>
      <c r="L8" s="145" t="s">
        <v>262</v>
      </c>
    </row>
    <row r="9" spans="1:13" ht="30" customHeight="1">
      <c r="A9" s="152" t="s">
        <v>145</v>
      </c>
      <c r="B9" s="153"/>
      <c r="C9" s="153"/>
      <c r="D9" s="153"/>
      <c r="E9" s="153"/>
      <c r="F9" s="164">
        <f>K8-K9</f>
        <v>0</v>
      </c>
      <c r="G9" s="152" t="s">
        <v>263</v>
      </c>
      <c r="H9" s="153"/>
      <c r="I9" s="153"/>
      <c r="J9" s="153"/>
      <c r="K9" s="80">
        <f>IF(ROUNDDOWN(K8-K6,-3)&lt;=0,0,ROUNDDOWN(K8-K6,-3))</f>
        <v>0</v>
      </c>
      <c r="L9" s="145" t="s">
        <v>264</v>
      </c>
    </row>
    <row r="10" spans="1:13" ht="41.25" customHeight="1" thickBot="1">
      <c r="A10" s="193" t="s">
        <v>290</v>
      </c>
      <c r="B10" s="193"/>
      <c r="C10" s="193"/>
      <c r="D10" s="193"/>
      <c r="E10" s="193"/>
      <c r="F10" s="193"/>
      <c r="G10" s="194" t="s">
        <v>143</v>
      </c>
      <c r="H10" s="194"/>
      <c r="I10" s="194"/>
      <c r="J10" s="194"/>
      <c r="K10" s="194"/>
      <c r="L10" s="146"/>
    </row>
    <row r="11" spans="1:13" ht="66" customHeight="1" thickBot="1">
      <c r="A11" s="167" t="s">
        <v>265</v>
      </c>
      <c r="B11" s="141" t="s">
        <v>169</v>
      </c>
      <c r="C11" s="141" t="s">
        <v>266</v>
      </c>
      <c r="D11" s="141" t="s">
        <v>163</v>
      </c>
      <c r="E11" s="141" t="s">
        <v>267</v>
      </c>
      <c r="F11" s="141"/>
      <c r="G11" s="140" t="str">
        <f>A11</f>
        <v>賃金改善（全体）の内容</v>
      </c>
      <c r="H11" s="141" t="s">
        <v>268</v>
      </c>
      <c r="I11" s="141" t="s">
        <v>269</v>
      </c>
      <c r="J11" s="141" t="s">
        <v>270</v>
      </c>
      <c r="K11" s="141" t="s">
        <v>271</v>
      </c>
      <c r="L11" s="142" t="s">
        <v>170</v>
      </c>
    </row>
    <row r="12" spans="1:13" ht="50.25" customHeight="1">
      <c r="A12" s="147" t="s">
        <v>318</v>
      </c>
      <c r="B12" s="155"/>
      <c r="C12" s="148"/>
      <c r="D12" s="156"/>
      <c r="E12" s="148"/>
      <c r="F12" s="150"/>
      <c r="G12" s="147" t="s">
        <v>272</v>
      </c>
      <c r="H12" s="157">
        <f t="shared" ref="H12:J14" si="0">B12</f>
        <v>0</v>
      </c>
      <c r="I12" s="150">
        <f t="shared" si="0"/>
        <v>0</v>
      </c>
      <c r="J12" s="158">
        <f t="shared" si="0"/>
        <v>0</v>
      </c>
      <c r="K12" s="150">
        <f>H12*I12*J12</f>
        <v>0</v>
      </c>
      <c r="L12" s="142" t="s">
        <v>273</v>
      </c>
    </row>
    <row r="13" spans="1:13" ht="57" customHeight="1">
      <c r="A13" s="182" t="s">
        <v>319</v>
      </c>
      <c r="B13" s="155"/>
      <c r="C13" s="148"/>
      <c r="D13" s="156"/>
      <c r="E13" s="148"/>
      <c r="F13" s="150"/>
      <c r="G13" s="147" t="s">
        <v>274</v>
      </c>
      <c r="H13" s="157">
        <f t="shared" si="0"/>
        <v>0</v>
      </c>
      <c r="I13" s="150">
        <f t="shared" si="0"/>
        <v>0</v>
      </c>
      <c r="J13" s="158">
        <f t="shared" si="0"/>
        <v>0</v>
      </c>
      <c r="K13" s="150">
        <f>H13*I13*J13</f>
        <v>0</v>
      </c>
      <c r="L13" s="142" t="s">
        <v>275</v>
      </c>
    </row>
    <row r="14" spans="1:13" ht="80.25" customHeight="1">
      <c r="A14" s="140" t="s">
        <v>276</v>
      </c>
      <c r="B14" s="155"/>
      <c r="C14" s="148"/>
      <c r="D14" s="156"/>
      <c r="E14" s="159"/>
      <c r="F14" s="150"/>
      <c r="G14" s="140" t="s">
        <v>277</v>
      </c>
      <c r="H14" s="157">
        <f t="shared" si="0"/>
        <v>0</v>
      </c>
      <c r="I14" s="150">
        <f t="shared" si="0"/>
        <v>0</v>
      </c>
      <c r="J14" s="158">
        <f t="shared" si="0"/>
        <v>0</v>
      </c>
      <c r="K14" s="150">
        <f>H14*I14*J14</f>
        <v>0</v>
      </c>
      <c r="L14" s="142" t="s">
        <v>278</v>
      </c>
    </row>
    <row r="15" spans="1:13" ht="42.75" customHeight="1">
      <c r="A15" s="182" t="s">
        <v>320</v>
      </c>
      <c r="B15" s="155"/>
      <c r="C15" s="148"/>
      <c r="D15" s="185"/>
      <c r="E15" s="160"/>
      <c r="F15" s="150"/>
      <c r="G15" s="147" t="s">
        <v>321</v>
      </c>
      <c r="H15" s="157">
        <f>B15</f>
        <v>0</v>
      </c>
      <c r="I15" s="150">
        <f>C15</f>
        <v>0</v>
      </c>
      <c r="J15" s="169">
        <f>D15</f>
        <v>0</v>
      </c>
      <c r="K15" s="150">
        <f>H15*I15*J15</f>
        <v>0</v>
      </c>
      <c r="L15" s="142" t="s">
        <v>279</v>
      </c>
    </row>
    <row r="16" spans="1:13" ht="73.5" customHeight="1">
      <c r="A16" s="195"/>
      <c r="B16" s="196"/>
      <c r="C16" s="196"/>
      <c r="D16" s="196"/>
      <c r="E16" s="196"/>
      <c r="F16" s="197"/>
      <c r="G16" s="198" t="s">
        <v>280</v>
      </c>
      <c r="H16" s="199"/>
      <c r="I16" s="199"/>
      <c r="J16" s="199"/>
      <c r="K16" s="150">
        <f>'0601改定　【有床診】賃上7号2.0％超'!I4+'0601改定　【有床診】賃上7号2.0％超'!I5+'0601改定　【有床診】賃上7号2.0％超'!I6</f>
        <v>0</v>
      </c>
      <c r="L16" s="142" t="s">
        <v>281</v>
      </c>
    </row>
    <row r="17" spans="1:12" ht="55.5" customHeight="1" thickBot="1">
      <c r="A17" s="405" t="s">
        <v>310</v>
      </c>
      <c r="B17" s="189"/>
      <c r="C17" s="189"/>
      <c r="D17" s="189"/>
      <c r="E17" s="189"/>
      <c r="F17" s="189"/>
      <c r="G17" s="189"/>
      <c r="H17" s="189"/>
      <c r="I17" s="189"/>
      <c r="J17" s="189"/>
      <c r="K17" s="190"/>
      <c r="L17" s="142"/>
    </row>
    <row r="18" spans="1:12" ht="72.75" customHeight="1" thickBot="1">
      <c r="A18" s="168" t="s">
        <v>298</v>
      </c>
      <c r="B18" s="141" t="s">
        <v>169</v>
      </c>
      <c r="C18" s="141" t="s">
        <v>284</v>
      </c>
      <c r="D18" s="141" t="s">
        <v>163</v>
      </c>
      <c r="E18" s="141" t="s">
        <v>267</v>
      </c>
      <c r="F18" s="141"/>
      <c r="G18" s="140" t="str">
        <f>A18</f>
        <v>看護職員等（保健師、助産師、看護師及び准看護師）の賃金改善の内容</v>
      </c>
      <c r="H18" s="141" t="s">
        <v>268</v>
      </c>
      <c r="I18" s="141" t="s">
        <v>269</v>
      </c>
      <c r="J18" s="141" t="s">
        <v>270</v>
      </c>
      <c r="K18" s="141" t="s">
        <v>271</v>
      </c>
      <c r="L18" s="142" t="s">
        <v>170</v>
      </c>
    </row>
    <row r="19" spans="1:12" ht="50.25" customHeight="1">
      <c r="A19" s="147" t="s">
        <v>318</v>
      </c>
      <c r="B19" s="155"/>
      <c r="C19" s="148"/>
      <c r="D19" s="156"/>
      <c r="E19" s="148"/>
      <c r="F19" s="150"/>
      <c r="G19" s="147" t="s">
        <v>272</v>
      </c>
      <c r="H19" s="157">
        <f t="shared" ref="H19:J21" si="1">B19</f>
        <v>0</v>
      </c>
      <c r="I19" s="150">
        <f t="shared" si="1"/>
        <v>0</v>
      </c>
      <c r="J19" s="158">
        <f t="shared" si="1"/>
        <v>0</v>
      </c>
      <c r="K19" s="150">
        <f>H19*I19*J19</f>
        <v>0</v>
      </c>
      <c r="L19" s="142" t="s">
        <v>273</v>
      </c>
    </row>
    <row r="20" spans="1:12" ht="57" customHeight="1">
      <c r="A20" s="182" t="s">
        <v>319</v>
      </c>
      <c r="B20" s="155"/>
      <c r="C20" s="148"/>
      <c r="D20" s="156"/>
      <c r="E20" s="148"/>
      <c r="F20" s="150"/>
      <c r="G20" s="147" t="s">
        <v>274</v>
      </c>
      <c r="H20" s="157">
        <f t="shared" si="1"/>
        <v>0</v>
      </c>
      <c r="I20" s="150">
        <f t="shared" si="1"/>
        <v>0</v>
      </c>
      <c r="J20" s="158">
        <f t="shared" si="1"/>
        <v>0</v>
      </c>
      <c r="K20" s="150">
        <f>H20*I20*J20</f>
        <v>0</v>
      </c>
      <c r="L20" s="142" t="s">
        <v>275</v>
      </c>
    </row>
    <row r="21" spans="1:12" ht="80.25" customHeight="1">
      <c r="A21" s="140" t="s">
        <v>276</v>
      </c>
      <c r="B21" s="155"/>
      <c r="C21" s="148"/>
      <c r="D21" s="156"/>
      <c r="E21" s="159"/>
      <c r="F21" s="150"/>
      <c r="G21" s="140" t="s">
        <v>277</v>
      </c>
      <c r="H21" s="157">
        <f t="shared" si="1"/>
        <v>0</v>
      </c>
      <c r="I21" s="150">
        <f t="shared" si="1"/>
        <v>0</v>
      </c>
      <c r="J21" s="158">
        <f t="shared" si="1"/>
        <v>0</v>
      </c>
      <c r="K21" s="150">
        <f>H21*I21*J21</f>
        <v>0</v>
      </c>
      <c r="L21" s="142" t="s">
        <v>278</v>
      </c>
    </row>
    <row r="22" spans="1:12" ht="42.75" customHeight="1" thickBot="1">
      <c r="A22" s="182" t="s">
        <v>320</v>
      </c>
      <c r="B22" s="155"/>
      <c r="C22" s="148"/>
      <c r="D22" s="185"/>
      <c r="E22" s="160"/>
      <c r="F22" s="150"/>
      <c r="G22" s="147" t="s">
        <v>321</v>
      </c>
      <c r="H22" s="157">
        <f>B22</f>
        <v>0</v>
      </c>
      <c r="I22" s="150">
        <f>C22</f>
        <v>0</v>
      </c>
      <c r="J22" s="169">
        <f>D22</f>
        <v>0</v>
      </c>
      <c r="K22" s="150">
        <f>H22*I22*J22</f>
        <v>0</v>
      </c>
      <c r="L22" s="142" t="s">
        <v>279</v>
      </c>
    </row>
    <row r="23" spans="1:12" ht="72.75" customHeight="1" thickBot="1">
      <c r="A23" s="168" t="s">
        <v>306</v>
      </c>
      <c r="B23" s="141" t="s">
        <v>169</v>
      </c>
      <c r="C23" s="141" t="s">
        <v>284</v>
      </c>
      <c r="D23" s="141" t="s">
        <v>163</v>
      </c>
      <c r="E23" s="141" t="s">
        <v>267</v>
      </c>
      <c r="F23" s="141"/>
      <c r="G23" s="140" t="str">
        <f>A23</f>
        <v>40歳未満の勤務医師、勤務歯科医師の賃金改善の内容</v>
      </c>
      <c r="H23" s="141" t="s">
        <v>268</v>
      </c>
      <c r="I23" s="141" t="s">
        <v>269</v>
      </c>
      <c r="J23" s="141" t="s">
        <v>270</v>
      </c>
      <c r="K23" s="141" t="s">
        <v>271</v>
      </c>
      <c r="L23" s="142" t="s">
        <v>170</v>
      </c>
    </row>
    <row r="24" spans="1:12" ht="50.25" customHeight="1">
      <c r="A24" s="147" t="s">
        <v>318</v>
      </c>
      <c r="B24" s="155"/>
      <c r="C24" s="148"/>
      <c r="D24" s="156"/>
      <c r="E24" s="148"/>
      <c r="F24" s="150"/>
      <c r="G24" s="147" t="s">
        <v>272</v>
      </c>
      <c r="H24" s="157">
        <f t="shared" ref="H24:J26" si="2">B24</f>
        <v>0</v>
      </c>
      <c r="I24" s="150">
        <f t="shared" si="2"/>
        <v>0</v>
      </c>
      <c r="J24" s="158">
        <f t="shared" si="2"/>
        <v>0</v>
      </c>
      <c r="K24" s="150">
        <f>H24*I24*J24</f>
        <v>0</v>
      </c>
      <c r="L24" s="142" t="s">
        <v>273</v>
      </c>
    </row>
    <row r="25" spans="1:12" ht="57" customHeight="1">
      <c r="A25" s="182" t="s">
        <v>319</v>
      </c>
      <c r="B25" s="155"/>
      <c r="C25" s="148"/>
      <c r="D25" s="156"/>
      <c r="E25" s="148"/>
      <c r="F25" s="150"/>
      <c r="G25" s="147" t="s">
        <v>274</v>
      </c>
      <c r="H25" s="157">
        <f t="shared" si="2"/>
        <v>0</v>
      </c>
      <c r="I25" s="150">
        <f t="shared" si="2"/>
        <v>0</v>
      </c>
      <c r="J25" s="158">
        <f t="shared" si="2"/>
        <v>0</v>
      </c>
      <c r="K25" s="150">
        <f>H25*I25*J25</f>
        <v>0</v>
      </c>
      <c r="L25" s="142" t="s">
        <v>275</v>
      </c>
    </row>
    <row r="26" spans="1:12" ht="80.25" customHeight="1">
      <c r="A26" s="140" t="s">
        <v>276</v>
      </c>
      <c r="B26" s="155"/>
      <c r="C26" s="148"/>
      <c r="D26" s="156"/>
      <c r="E26" s="159"/>
      <c r="F26" s="150"/>
      <c r="G26" s="140" t="s">
        <v>286</v>
      </c>
      <c r="H26" s="157">
        <f t="shared" si="2"/>
        <v>0</v>
      </c>
      <c r="I26" s="150">
        <f t="shared" si="2"/>
        <v>0</v>
      </c>
      <c r="J26" s="158">
        <f t="shared" si="2"/>
        <v>0</v>
      </c>
      <c r="K26" s="150">
        <f>H26*I26*J26</f>
        <v>0</v>
      </c>
      <c r="L26" s="142" t="s">
        <v>278</v>
      </c>
    </row>
    <row r="27" spans="1:12" ht="43.5" customHeight="1" thickBot="1">
      <c r="A27" s="182" t="s">
        <v>320</v>
      </c>
      <c r="B27" s="155"/>
      <c r="C27" s="148"/>
      <c r="D27" s="185"/>
      <c r="E27" s="160"/>
      <c r="F27" s="150"/>
      <c r="G27" s="147" t="s">
        <v>321</v>
      </c>
      <c r="H27" s="157">
        <f>B27</f>
        <v>0</v>
      </c>
      <c r="I27" s="150">
        <f>C27</f>
        <v>0</v>
      </c>
      <c r="J27" s="169">
        <f>D27</f>
        <v>0</v>
      </c>
      <c r="K27" s="150">
        <f>H27*I27*J27</f>
        <v>0</v>
      </c>
      <c r="L27" s="142" t="s">
        <v>279</v>
      </c>
    </row>
    <row r="28" spans="1:12" ht="72.75" customHeight="1" thickBot="1">
      <c r="A28" s="168" t="s">
        <v>285</v>
      </c>
      <c r="B28" s="141" t="s">
        <v>169</v>
      </c>
      <c r="C28" s="141" t="s">
        <v>284</v>
      </c>
      <c r="D28" s="141" t="s">
        <v>163</v>
      </c>
      <c r="E28" s="141" t="s">
        <v>267</v>
      </c>
      <c r="F28" s="141"/>
      <c r="G28" s="140" t="str">
        <f>A28</f>
        <v>事務職員の賃金改善の内容</v>
      </c>
      <c r="H28" s="141" t="s">
        <v>268</v>
      </c>
      <c r="I28" s="141" t="s">
        <v>269</v>
      </c>
      <c r="J28" s="141" t="s">
        <v>270</v>
      </c>
      <c r="K28" s="141" t="s">
        <v>271</v>
      </c>
      <c r="L28" s="142" t="s">
        <v>170</v>
      </c>
    </row>
    <row r="29" spans="1:12" ht="50.25" customHeight="1">
      <c r="A29" s="147" t="s">
        <v>318</v>
      </c>
      <c r="B29" s="155"/>
      <c r="C29" s="148"/>
      <c r="D29" s="156"/>
      <c r="E29" s="148"/>
      <c r="F29" s="150"/>
      <c r="G29" s="147" t="s">
        <v>272</v>
      </c>
      <c r="H29" s="157">
        <f t="shared" ref="H29:J31" si="3">B29</f>
        <v>0</v>
      </c>
      <c r="I29" s="150">
        <f t="shared" si="3"/>
        <v>0</v>
      </c>
      <c r="J29" s="158">
        <f t="shared" si="3"/>
        <v>0</v>
      </c>
      <c r="K29" s="150">
        <f>H29*I29*J29</f>
        <v>0</v>
      </c>
      <c r="L29" s="142" t="s">
        <v>273</v>
      </c>
    </row>
    <row r="30" spans="1:12" ht="57" customHeight="1">
      <c r="A30" s="182" t="s">
        <v>319</v>
      </c>
      <c r="B30" s="155"/>
      <c r="C30" s="148"/>
      <c r="D30" s="156"/>
      <c r="E30" s="148"/>
      <c r="F30" s="150"/>
      <c r="G30" s="147" t="s">
        <v>274</v>
      </c>
      <c r="H30" s="157">
        <f t="shared" si="3"/>
        <v>0</v>
      </c>
      <c r="I30" s="150">
        <f t="shared" si="3"/>
        <v>0</v>
      </c>
      <c r="J30" s="158">
        <f t="shared" si="3"/>
        <v>0</v>
      </c>
      <c r="K30" s="150">
        <f>H30*I30*J30</f>
        <v>0</v>
      </c>
      <c r="L30" s="142" t="s">
        <v>275</v>
      </c>
    </row>
    <row r="31" spans="1:12" ht="80.25" customHeight="1">
      <c r="A31" s="140" t="s">
        <v>276</v>
      </c>
      <c r="B31" s="155"/>
      <c r="C31" s="148"/>
      <c r="D31" s="156"/>
      <c r="E31" s="159"/>
      <c r="F31" s="150"/>
      <c r="G31" s="140" t="s">
        <v>286</v>
      </c>
      <c r="H31" s="157">
        <f t="shared" si="3"/>
        <v>0</v>
      </c>
      <c r="I31" s="150">
        <f t="shared" si="3"/>
        <v>0</v>
      </c>
      <c r="J31" s="158">
        <f t="shared" si="3"/>
        <v>0</v>
      </c>
      <c r="K31" s="150">
        <f>H31*I31*J31</f>
        <v>0</v>
      </c>
      <c r="L31" s="142" t="s">
        <v>278</v>
      </c>
    </row>
    <row r="32" spans="1:12" ht="43.5" customHeight="1" thickBot="1">
      <c r="A32" s="182" t="s">
        <v>320</v>
      </c>
      <c r="B32" s="155"/>
      <c r="C32" s="148"/>
      <c r="D32" s="185"/>
      <c r="E32" s="160"/>
      <c r="F32" s="150"/>
      <c r="G32" s="147" t="s">
        <v>321</v>
      </c>
      <c r="H32" s="157">
        <f>B32</f>
        <v>0</v>
      </c>
      <c r="I32" s="150">
        <f>C32</f>
        <v>0</v>
      </c>
      <c r="J32" s="169">
        <f>D32</f>
        <v>0</v>
      </c>
      <c r="K32" s="150">
        <f>H32*I32*J32</f>
        <v>0</v>
      </c>
      <c r="L32" s="142" t="s">
        <v>279</v>
      </c>
    </row>
    <row r="33" spans="1:12" ht="72.75" customHeight="1" thickBot="1">
      <c r="A33" s="168" t="s">
        <v>299</v>
      </c>
      <c r="B33" s="141" t="s">
        <v>169</v>
      </c>
      <c r="C33" s="141" t="s">
        <v>284</v>
      </c>
      <c r="D33" s="141" t="s">
        <v>163</v>
      </c>
      <c r="E33" s="141" t="s">
        <v>267</v>
      </c>
      <c r="F33" s="141"/>
      <c r="G33" s="140" t="str">
        <f>A33</f>
        <v>看護補助者の賃金改善の内容</v>
      </c>
      <c r="H33" s="141" t="s">
        <v>268</v>
      </c>
      <c r="I33" s="141" t="s">
        <v>269</v>
      </c>
      <c r="J33" s="141" t="s">
        <v>270</v>
      </c>
      <c r="K33" s="141" t="s">
        <v>271</v>
      </c>
      <c r="L33" s="142" t="s">
        <v>170</v>
      </c>
    </row>
    <row r="34" spans="1:12" ht="50.25" customHeight="1">
      <c r="A34" s="147" t="s">
        <v>318</v>
      </c>
      <c r="B34" s="155"/>
      <c r="C34" s="148"/>
      <c r="D34" s="156"/>
      <c r="E34" s="148"/>
      <c r="F34" s="150"/>
      <c r="G34" s="147" t="s">
        <v>272</v>
      </c>
      <c r="H34" s="157">
        <f t="shared" ref="H34:J36" si="4">B34</f>
        <v>0</v>
      </c>
      <c r="I34" s="150">
        <f t="shared" si="4"/>
        <v>0</v>
      </c>
      <c r="J34" s="158">
        <f t="shared" si="4"/>
        <v>0</v>
      </c>
      <c r="K34" s="150">
        <f>H34*I34*J34</f>
        <v>0</v>
      </c>
      <c r="L34" s="142" t="s">
        <v>273</v>
      </c>
    </row>
    <row r="35" spans="1:12" ht="57" customHeight="1">
      <c r="A35" s="182" t="s">
        <v>319</v>
      </c>
      <c r="B35" s="155"/>
      <c r="C35" s="148"/>
      <c r="D35" s="156"/>
      <c r="E35" s="148"/>
      <c r="F35" s="150"/>
      <c r="G35" s="147" t="s">
        <v>274</v>
      </c>
      <c r="H35" s="157">
        <f t="shared" si="4"/>
        <v>0</v>
      </c>
      <c r="I35" s="150">
        <f t="shared" si="4"/>
        <v>0</v>
      </c>
      <c r="J35" s="158">
        <f t="shared" si="4"/>
        <v>0</v>
      </c>
      <c r="K35" s="150">
        <f>H35*I35*J35</f>
        <v>0</v>
      </c>
      <c r="L35" s="142" t="s">
        <v>275</v>
      </c>
    </row>
    <row r="36" spans="1:12" ht="80.25" customHeight="1">
      <c r="A36" s="140" t="s">
        <v>276</v>
      </c>
      <c r="B36" s="155"/>
      <c r="C36" s="148"/>
      <c r="D36" s="156"/>
      <c r="E36" s="159"/>
      <c r="F36" s="150"/>
      <c r="G36" s="140" t="s">
        <v>286</v>
      </c>
      <c r="H36" s="157">
        <f t="shared" si="4"/>
        <v>0</v>
      </c>
      <c r="I36" s="150">
        <f t="shared" si="4"/>
        <v>0</v>
      </c>
      <c r="J36" s="158">
        <f t="shared" si="4"/>
        <v>0</v>
      </c>
      <c r="K36" s="150">
        <f>H36*I36*J36</f>
        <v>0</v>
      </c>
      <c r="L36" s="142" t="s">
        <v>278</v>
      </c>
    </row>
    <row r="37" spans="1:12" ht="43.5" customHeight="1" thickBot="1">
      <c r="A37" s="182" t="s">
        <v>320</v>
      </c>
      <c r="B37" s="155"/>
      <c r="C37" s="148"/>
      <c r="D37" s="185"/>
      <c r="E37" s="160"/>
      <c r="F37" s="150"/>
      <c r="G37" s="147" t="s">
        <v>321</v>
      </c>
      <c r="H37" s="157">
        <f>B37</f>
        <v>0</v>
      </c>
      <c r="I37" s="150">
        <f>C37</f>
        <v>0</v>
      </c>
      <c r="J37" s="169">
        <f>D37</f>
        <v>0</v>
      </c>
      <c r="K37" s="150">
        <f>H37*I37*J37</f>
        <v>0</v>
      </c>
      <c r="L37" s="142" t="s">
        <v>279</v>
      </c>
    </row>
    <row r="38" spans="1:12" ht="72.75" customHeight="1" thickBot="1">
      <c r="A38" s="168" t="s">
        <v>307</v>
      </c>
      <c r="B38" s="141" t="s">
        <v>169</v>
      </c>
      <c r="C38" s="141" t="s">
        <v>284</v>
      </c>
      <c r="D38" s="141" t="s">
        <v>163</v>
      </c>
      <c r="E38" s="141" t="s">
        <v>267</v>
      </c>
      <c r="F38" s="141"/>
      <c r="G38" s="140" t="str">
        <f>A38</f>
        <v>歯科衛生士の賃金改善の内容</v>
      </c>
      <c r="H38" s="141" t="s">
        <v>268</v>
      </c>
      <c r="I38" s="141" t="s">
        <v>269</v>
      </c>
      <c r="J38" s="141" t="s">
        <v>270</v>
      </c>
      <c r="K38" s="141" t="s">
        <v>271</v>
      </c>
      <c r="L38" s="142" t="s">
        <v>170</v>
      </c>
    </row>
    <row r="39" spans="1:12" ht="50.25" customHeight="1">
      <c r="A39" s="147" t="s">
        <v>318</v>
      </c>
      <c r="B39" s="155"/>
      <c r="C39" s="148"/>
      <c r="D39" s="156"/>
      <c r="E39" s="148"/>
      <c r="F39" s="150"/>
      <c r="G39" s="147" t="s">
        <v>272</v>
      </c>
      <c r="H39" s="157">
        <f t="shared" ref="H39:J41" si="5">B39</f>
        <v>0</v>
      </c>
      <c r="I39" s="150">
        <f t="shared" si="5"/>
        <v>0</v>
      </c>
      <c r="J39" s="158">
        <f t="shared" si="5"/>
        <v>0</v>
      </c>
      <c r="K39" s="150">
        <f>H39*I39*J39</f>
        <v>0</v>
      </c>
      <c r="L39" s="142" t="s">
        <v>273</v>
      </c>
    </row>
    <row r="40" spans="1:12" ht="57" customHeight="1">
      <c r="A40" s="182" t="s">
        <v>319</v>
      </c>
      <c r="B40" s="155"/>
      <c r="C40" s="148"/>
      <c r="D40" s="156"/>
      <c r="E40" s="148"/>
      <c r="F40" s="150"/>
      <c r="G40" s="147" t="s">
        <v>274</v>
      </c>
      <c r="H40" s="157">
        <f t="shared" si="5"/>
        <v>0</v>
      </c>
      <c r="I40" s="150">
        <f t="shared" si="5"/>
        <v>0</v>
      </c>
      <c r="J40" s="158">
        <f t="shared" si="5"/>
        <v>0</v>
      </c>
      <c r="K40" s="150">
        <f>H40*I40*J40</f>
        <v>0</v>
      </c>
      <c r="L40" s="142" t="s">
        <v>275</v>
      </c>
    </row>
    <row r="41" spans="1:12" ht="80.25" customHeight="1">
      <c r="A41" s="140" t="s">
        <v>276</v>
      </c>
      <c r="B41" s="155"/>
      <c r="C41" s="148"/>
      <c r="D41" s="156"/>
      <c r="E41" s="159"/>
      <c r="F41" s="150"/>
      <c r="G41" s="140" t="s">
        <v>286</v>
      </c>
      <c r="H41" s="157">
        <f t="shared" si="5"/>
        <v>0</v>
      </c>
      <c r="I41" s="150">
        <f t="shared" si="5"/>
        <v>0</v>
      </c>
      <c r="J41" s="158">
        <f t="shared" si="5"/>
        <v>0</v>
      </c>
      <c r="K41" s="150">
        <f>H41*I41*J41</f>
        <v>0</v>
      </c>
      <c r="L41" s="142" t="s">
        <v>278</v>
      </c>
    </row>
    <row r="42" spans="1:12" ht="43.5" customHeight="1" thickBot="1">
      <c r="A42" s="182" t="s">
        <v>320</v>
      </c>
      <c r="B42" s="155"/>
      <c r="C42" s="148"/>
      <c r="D42" s="185"/>
      <c r="E42" s="160"/>
      <c r="F42" s="150"/>
      <c r="G42" s="147" t="s">
        <v>321</v>
      </c>
      <c r="H42" s="157">
        <f>B42</f>
        <v>0</v>
      </c>
      <c r="I42" s="150">
        <f>C42</f>
        <v>0</v>
      </c>
      <c r="J42" s="169">
        <f>D42</f>
        <v>0</v>
      </c>
      <c r="K42" s="150">
        <f>H42*I42*J42</f>
        <v>0</v>
      </c>
      <c r="L42" s="142" t="s">
        <v>279</v>
      </c>
    </row>
    <row r="43" spans="1:12" ht="72.75" customHeight="1" thickBot="1">
      <c r="A43" s="168" t="s">
        <v>283</v>
      </c>
      <c r="B43" s="141" t="s">
        <v>169</v>
      </c>
      <c r="C43" s="141" t="s">
        <v>284</v>
      </c>
      <c r="D43" s="141" t="s">
        <v>163</v>
      </c>
      <c r="E43" s="141" t="s">
        <v>267</v>
      </c>
      <c r="F43" s="141"/>
      <c r="G43" s="140" t="str">
        <f>A43</f>
        <v>薬剤師の賃金改善の内容</v>
      </c>
      <c r="H43" s="141" t="s">
        <v>268</v>
      </c>
      <c r="I43" s="141" t="s">
        <v>269</v>
      </c>
      <c r="J43" s="141" t="s">
        <v>270</v>
      </c>
      <c r="K43" s="141" t="s">
        <v>271</v>
      </c>
      <c r="L43" s="142" t="s">
        <v>170</v>
      </c>
    </row>
    <row r="44" spans="1:12" ht="50.25" customHeight="1">
      <c r="A44" s="147" t="s">
        <v>318</v>
      </c>
      <c r="B44" s="155"/>
      <c r="C44" s="148"/>
      <c r="D44" s="156"/>
      <c r="E44" s="148"/>
      <c r="F44" s="150"/>
      <c r="G44" s="147" t="s">
        <v>272</v>
      </c>
      <c r="H44" s="157">
        <f t="shared" ref="H44:J46" si="6">B44</f>
        <v>0</v>
      </c>
      <c r="I44" s="150">
        <f t="shared" si="6"/>
        <v>0</v>
      </c>
      <c r="J44" s="158">
        <f t="shared" si="6"/>
        <v>0</v>
      </c>
      <c r="K44" s="150">
        <f>H44*I44*J44</f>
        <v>0</v>
      </c>
      <c r="L44" s="142" t="s">
        <v>273</v>
      </c>
    </row>
    <row r="45" spans="1:12" ht="57" customHeight="1">
      <c r="A45" s="182" t="s">
        <v>319</v>
      </c>
      <c r="B45" s="155"/>
      <c r="C45" s="148"/>
      <c r="D45" s="156"/>
      <c r="E45" s="148"/>
      <c r="F45" s="150"/>
      <c r="G45" s="147" t="s">
        <v>274</v>
      </c>
      <c r="H45" s="157">
        <f t="shared" si="6"/>
        <v>0</v>
      </c>
      <c r="I45" s="150">
        <f t="shared" si="6"/>
        <v>0</v>
      </c>
      <c r="J45" s="158">
        <f t="shared" si="6"/>
        <v>0</v>
      </c>
      <c r="K45" s="150">
        <f>H45*I45*J45</f>
        <v>0</v>
      </c>
      <c r="L45" s="142" t="s">
        <v>275</v>
      </c>
    </row>
    <row r="46" spans="1:12" ht="80.25" customHeight="1">
      <c r="A46" s="140" t="s">
        <v>276</v>
      </c>
      <c r="B46" s="155"/>
      <c r="C46" s="148"/>
      <c r="D46" s="156"/>
      <c r="E46" s="159"/>
      <c r="F46" s="150"/>
      <c r="G46" s="140" t="s">
        <v>286</v>
      </c>
      <c r="H46" s="157">
        <f t="shared" si="6"/>
        <v>0</v>
      </c>
      <c r="I46" s="150">
        <f t="shared" si="6"/>
        <v>0</v>
      </c>
      <c r="J46" s="158">
        <f t="shared" si="6"/>
        <v>0</v>
      </c>
      <c r="K46" s="150">
        <f>H46*I46*J46</f>
        <v>0</v>
      </c>
      <c r="L46" s="142" t="s">
        <v>278</v>
      </c>
    </row>
    <row r="47" spans="1:12" ht="43.5" customHeight="1">
      <c r="A47" s="182" t="s">
        <v>320</v>
      </c>
      <c r="B47" s="155"/>
      <c r="C47" s="148"/>
      <c r="D47" s="185"/>
      <c r="E47" s="160"/>
      <c r="F47" s="150"/>
      <c r="G47" s="147" t="s">
        <v>321</v>
      </c>
      <c r="H47" s="157">
        <f>B47</f>
        <v>0</v>
      </c>
      <c r="I47" s="150">
        <f>C47</f>
        <v>0</v>
      </c>
      <c r="J47" s="169">
        <f>D47</f>
        <v>0</v>
      </c>
      <c r="K47" s="150">
        <f>H47*I47*J47</f>
        <v>0</v>
      </c>
      <c r="L47" s="142" t="s">
        <v>279</v>
      </c>
    </row>
    <row r="48" spans="1:12" ht="72.75" customHeight="1">
      <c r="A48" s="184" t="s">
        <v>300</v>
      </c>
      <c r="B48" s="141" t="s">
        <v>169</v>
      </c>
      <c r="C48" s="141" t="s">
        <v>284</v>
      </c>
      <c r="D48" s="141" t="s">
        <v>163</v>
      </c>
      <c r="E48" s="141" t="s">
        <v>267</v>
      </c>
      <c r="F48" s="141"/>
      <c r="G48" s="140" t="str">
        <f>A48</f>
        <v>（上記職種以外の職員）
その他職員の賃金改善の内容</v>
      </c>
      <c r="H48" s="141" t="s">
        <v>268</v>
      </c>
      <c r="I48" s="141" t="s">
        <v>269</v>
      </c>
      <c r="J48" s="141" t="s">
        <v>270</v>
      </c>
      <c r="K48" s="141" t="s">
        <v>271</v>
      </c>
      <c r="L48" s="142" t="s">
        <v>170</v>
      </c>
    </row>
    <row r="49" spans="1:12" ht="50.25" customHeight="1">
      <c r="A49" s="147" t="s">
        <v>318</v>
      </c>
      <c r="B49" s="155"/>
      <c r="C49" s="148"/>
      <c r="D49" s="156"/>
      <c r="E49" s="148"/>
      <c r="F49" s="150"/>
      <c r="G49" s="147" t="s">
        <v>272</v>
      </c>
      <c r="H49" s="157">
        <f t="shared" ref="H49:J51" si="7">B49</f>
        <v>0</v>
      </c>
      <c r="I49" s="150">
        <f t="shared" si="7"/>
        <v>0</v>
      </c>
      <c r="J49" s="158">
        <f t="shared" si="7"/>
        <v>0</v>
      </c>
      <c r="K49" s="150">
        <f>H49*I49*J49</f>
        <v>0</v>
      </c>
      <c r="L49" s="142" t="s">
        <v>273</v>
      </c>
    </row>
    <row r="50" spans="1:12" ht="57" customHeight="1">
      <c r="A50" s="182" t="s">
        <v>319</v>
      </c>
      <c r="B50" s="155"/>
      <c r="C50" s="148"/>
      <c r="D50" s="156"/>
      <c r="E50" s="148"/>
      <c r="F50" s="150"/>
      <c r="G50" s="147" t="s">
        <v>274</v>
      </c>
      <c r="H50" s="157">
        <f t="shared" si="7"/>
        <v>0</v>
      </c>
      <c r="I50" s="150">
        <f t="shared" si="7"/>
        <v>0</v>
      </c>
      <c r="J50" s="158">
        <f t="shared" si="7"/>
        <v>0</v>
      </c>
      <c r="K50" s="150">
        <f>H50*I50*J50</f>
        <v>0</v>
      </c>
      <c r="L50" s="142" t="s">
        <v>275</v>
      </c>
    </row>
    <row r="51" spans="1:12" ht="80.25" customHeight="1">
      <c r="A51" s="140" t="s">
        <v>276</v>
      </c>
      <c r="B51" s="155"/>
      <c r="C51" s="148"/>
      <c r="D51" s="156"/>
      <c r="E51" s="159"/>
      <c r="F51" s="150"/>
      <c r="G51" s="140" t="s">
        <v>286</v>
      </c>
      <c r="H51" s="157">
        <f t="shared" si="7"/>
        <v>0</v>
      </c>
      <c r="I51" s="150">
        <f t="shared" si="7"/>
        <v>0</v>
      </c>
      <c r="J51" s="158">
        <f t="shared" si="7"/>
        <v>0</v>
      </c>
      <c r="K51" s="150">
        <f>H51*I51*J51</f>
        <v>0</v>
      </c>
      <c r="L51" s="142" t="s">
        <v>278</v>
      </c>
    </row>
    <row r="52" spans="1:12" ht="43.5" customHeight="1">
      <c r="A52" s="182" t="s">
        <v>320</v>
      </c>
      <c r="B52" s="155"/>
      <c r="C52" s="148"/>
      <c r="D52" s="185"/>
      <c r="E52" s="160"/>
      <c r="F52" s="150"/>
      <c r="G52" s="147" t="s">
        <v>321</v>
      </c>
      <c r="H52" s="157">
        <f>B52</f>
        <v>0</v>
      </c>
      <c r="I52" s="150">
        <f>C52</f>
        <v>0</v>
      </c>
      <c r="J52" s="169">
        <f>D52</f>
        <v>0</v>
      </c>
      <c r="K52" s="150">
        <f>H52*I52*J52</f>
        <v>0</v>
      </c>
      <c r="L52" s="142" t="s">
        <v>279</v>
      </c>
    </row>
  </sheetData>
  <mergeCells count="7">
    <mergeCell ref="A17:K17"/>
    <mergeCell ref="A2:K2"/>
    <mergeCell ref="A10:F10"/>
    <mergeCell ref="G10:K10"/>
    <mergeCell ref="A16:F16"/>
    <mergeCell ref="G16:J16"/>
    <mergeCell ref="A7:D7"/>
  </mergeCells>
  <phoneticPr fontId="39"/>
  <conditionalFormatting sqref="A13">
    <cfRule type="expression" dxfId="237" priority="54">
      <formula>#REF!="×"</formula>
    </cfRule>
  </conditionalFormatting>
  <conditionalFormatting sqref="A15">
    <cfRule type="expression" dxfId="236" priority="53">
      <formula>#REF!="×"</formula>
    </cfRule>
  </conditionalFormatting>
  <conditionalFormatting sqref="A20">
    <cfRule type="expression" dxfId="235" priority="50">
      <formula>#REF!="×"</formula>
    </cfRule>
  </conditionalFormatting>
  <conditionalFormatting sqref="A22">
    <cfRule type="expression" dxfId="234" priority="49">
      <formula>#REF!="×"</formula>
    </cfRule>
  </conditionalFormatting>
  <conditionalFormatting sqref="A25">
    <cfRule type="expression" dxfId="233" priority="46">
      <formula>#REF!="×"</formula>
    </cfRule>
  </conditionalFormatting>
  <conditionalFormatting sqref="A27">
    <cfRule type="expression" dxfId="232" priority="45">
      <formula>#REF!="×"</formula>
    </cfRule>
  </conditionalFormatting>
  <conditionalFormatting sqref="A30">
    <cfRule type="expression" dxfId="231" priority="42">
      <formula>#REF!="×"</formula>
    </cfRule>
  </conditionalFormatting>
  <conditionalFormatting sqref="A32">
    <cfRule type="expression" dxfId="230" priority="41">
      <formula>#REF!="×"</formula>
    </cfRule>
  </conditionalFormatting>
  <conditionalFormatting sqref="A35">
    <cfRule type="expression" dxfId="229" priority="38">
      <formula>#REF!="×"</formula>
    </cfRule>
  </conditionalFormatting>
  <conditionalFormatting sqref="A37">
    <cfRule type="expression" dxfId="228" priority="37">
      <formula>#REF!="×"</formula>
    </cfRule>
  </conditionalFormatting>
  <conditionalFormatting sqref="A40">
    <cfRule type="expression" dxfId="227" priority="34">
      <formula>#REF!="×"</formula>
    </cfRule>
  </conditionalFormatting>
  <conditionalFormatting sqref="A42">
    <cfRule type="expression" dxfId="226" priority="33">
      <formula>#REF!="×"</formula>
    </cfRule>
  </conditionalFormatting>
  <conditionalFormatting sqref="A45">
    <cfRule type="expression" dxfId="225" priority="30">
      <formula>#REF!="×"</formula>
    </cfRule>
  </conditionalFormatting>
  <conditionalFormatting sqref="A47">
    <cfRule type="expression" dxfId="224" priority="29">
      <formula>#REF!="×"</formula>
    </cfRule>
  </conditionalFormatting>
  <conditionalFormatting sqref="A50">
    <cfRule type="expression" dxfId="223" priority="26">
      <formula>#REF!="×"</formula>
    </cfRule>
  </conditionalFormatting>
  <conditionalFormatting sqref="A52">
    <cfRule type="expression" dxfId="222" priority="25">
      <formula>#REF!="×"</formula>
    </cfRule>
  </conditionalFormatting>
  <conditionalFormatting sqref="A12:D12 B13:D13">
    <cfRule type="expression" dxfId="221" priority="56">
      <formula>$F$2="×"</formula>
    </cfRule>
  </conditionalFormatting>
  <conditionalFormatting sqref="A14:D14">
    <cfRule type="expression" dxfId="220" priority="55">
      <formula>$F$2="×"</formula>
    </cfRule>
  </conditionalFormatting>
  <conditionalFormatting sqref="A19:D19 B20:D20">
    <cfRule type="expression" dxfId="219" priority="52">
      <formula>$F$2="×"</formula>
    </cfRule>
  </conditionalFormatting>
  <conditionalFormatting sqref="A21:D21">
    <cfRule type="expression" dxfId="218" priority="51">
      <formula>$F$2="×"</formula>
    </cfRule>
  </conditionalFormatting>
  <conditionalFormatting sqref="A24:D24 B25:D25">
    <cfRule type="expression" dxfId="217" priority="48">
      <formula>$F$2="×"</formula>
    </cfRule>
  </conditionalFormatting>
  <conditionalFormatting sqref="A26:D26">
    <cfRule type="expression" dxfId="216" priority="47">
      <formula>$F$2="×"</formula>
    </cfRule>
  </conditionalFormatting>
  <conditionalFormatting sqref="A29:D29 B30:D30">
    <cfRule type="expression" dxfId="215" priority="44">
      <formula>$F$2="×"</formula>
    </cfRule>
  </conditionalFormatting>
  <conditionalFormatting sqref="A31:D31">
    <cfRule type="expression" dxfId="214" priority="43">
      <formula>$F$2="×"</formula>
    </cfRule>
  </conditionalFormatting>
  <conditionalFormatting sqref="A34:D34 B35:D35">
    <cfRule type="expression" dxfId="213" priority="40">
      <formula>$F$2="×"</formula>
    </cfRule>
  </conditionalFormatting>
  <conditionalFormatting sqref="A36:D36">
    <cfRule type="expression" dxfId="212" priority="39">
      <formula>$F$2="×"</formula>
    </cfRule>
  </conditionalFormatting>
  <conditionalFormatting sqref="A39:D39 B40:D40">
    <cfRule type="expression" dxfId="211" priority="36">
      <formula>$F$2="×"</formula>
    </cfRule>
  </conditionalFormatting>
  <conditionalFormatting sqref="A41:D41">
    <cfRule type="expression" dxfId="210" priority="35">
      <formula>$F$2="×"</formula>
    </cfRule>
  </conditionalFormatting>
  <conditionalFormatting sqref="A44:D44 B45:D45">
    <cfRule type="expression" dxfId="209" priority="32">
      <formula>$F$2="×"</formula>
    </cfRule>
  </conditionalFormatting>
  <conditionalFormatting sqref="A46:D46">
    <cfRule type="expression" dxfId="208" priority="31">
      <formula>$F$2="×"</formula>
    </cfRule>
  </conditionalFormatting>
  <conditionalFormatting sqref="A49:D49 B50:D50">
    <cfRule type="expression" dxfId="207" priority="28">
      <formula>$F$2="×"</formula>
    </cfRule>
  </conditionalFormatting>
  <conditionalFormatting sqref="A51:D51">
    <cfRule type="expression" dxfId="206" priority="27">
      <formula>$F$2="×"</formula>
    </cfRule>
  </conditionalFormatting>
  <conditionalFormatting sqref="B15:F15">
    <cfRule type="expression" dxfId="205" priority="1">
      <formula>$F$2="×"</formula>
    </cfRule>
  </conditionalFormatting>
  <conditionalFormatting sqref="B22:K22">
    <cfRule type="expression" dxfId="204" priority="2">
      <formula>$F$2="×"</formula>
    </cfRule>
  </conditionalFormatting>
  <conditionalFormatting sqref="B27:K27">
    <cfRule type="expression" dxfId="203" priority="3">
      <formula>$F$2="×"</formula>
    </cfRule>
  </conditionalFormatting>
  <conditionalFormatting sqref="B32:K32">
    <cfRule type="expression" dxfId="202" priority="4">
      <formula>$F$2="×"</formula>
    </cfRule>
  </conditionalFormatting>
  <conditionalFormatting sqref="B37:K37">
    <cfRule type="expression" dxfId="201" priority="5">
      <formula>$F$2="×"</formula>
    </cfRule>
  </conditionalFormatting>
  <conditionalFormatting sqref="B42:K42">
    <cfRule type="expression" dxfId="200" priority="6">
      <formula>$F$2="×"</formula>
    </cfRule>
  </conditionalFormatting>
  <conditionalFormatting sqref="B47:K47">
    <cfRule type="expression" dxfId="199" priority="7">
      <formula>$F$2="×"</formula>
    </cfRule>
  </conditionalFormatting>
  <conditionalFormatting sqref="B52:K52">
    <cfRule type="expression" dxfId="198" priority="8">
      <formula>$F$2="×"</formula>
    </cfRule>
  </conditionalFormatting>
  <conditionalFormatting sqref="E12:K13">
    <cfRule type="expression" dxfId="197" priority="98">
      <formula>$F$2="×"</formula>
    </cfRule>
  </conditionalFormatting>
  <conditionalFormatting sqref="E19:K20">
    <cfRule type="expression" dxfId="196" priority="97">
      <formula>$F$2="×"</formula>
    </cfRule>
  </conditionalFormatting>
  <conditionalFormatting sqref="E24:K25">
    <cfRule type="expression" dxfId="195" priority="96">
      <formula>$F$2="×"</formula>
    </cfRule>
  </conditionalFormatting>
  <conditionalFormatting sqref="E29:K30">
    <cfRule type="expression" dxfId="194" priority="94">
      <formula>$F$2="×"</formula>
    </cfRule>
  </conditionalFormatting>
  <conditionalFormatting sqref="E34:K35">
    <cfRule type="expression" dxfId="193" priority="95">
      <formula>$F$2="×"</formula>
    </cfRule>
  </conditionalFormatting>
  <conditionalFormatting sqref="E39:K40 F41:K41">
    <cfRule type="expression" dxfId="192" priority="60">
      <formula>$F$2="×"</formula>
    </cfRule>
  </conditionalFormatting>
  <conditionalFormatting sqref="E49:K50">
    <cfRule type="expression" dxfId="191" priority="92">
      <formula>$F$2="×"</formula>
    </cfRule>
  </conditionalFormatting>
  <conditionalFormatting sqref="F14:K14 K15:K16 A16:A17 F26:K26 F31:K31 F36:K36 E44:K45 F46:K46 F51:K51">
    <cfRule type="expression" dxfId="190" priority="89">
      <formula>$F$2="×"</formula>
    </cfRule>
  </conditionalFormatting>
  <conditionalFormatting sqref="F21:K21">
    <cfRule type="expression" dxfId="189" priority="90">
      <formula>$F$2="×"</formula>
    </cfRule>
  </conditionalFormatting>
  <conditionalFormatting sqref="G15:G16">
    <cfRule type="expression" dxfId="188" priority="24">
      <formula>$F$2="×"</formula>
    </cfRule>
  </conditionalFormatting>
  <conditionalFormatting sqref="H15:J15">
    <cfRule type="expression" dxfId="187" priority="16">
      <formula>$F$2="×"</formula>
    </cfRule>
  </conditionalFormatting>
  <printOptions horizontalCentered="1"/>
  <pageMargins left="0.70866141732283472" right="0.70866141732283472" top="0.74803149606299213" bottom="0.55118110236220474" header="0.31496062992125984" footer="0.31496062992125984"/>
  <pageSetup paperSize="9" scale="52" fitToHeight="0" orientation="landscape" r:id="rId1"/>
  <rowBreaks count="4" manualBreakCount="4">
    <brk id="16" max="10" man="1"/>
    <brk id="27" max="10" man="1"/>
    <brk id="37" max="10" man="1"/>
    <brk id="47" max="10"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metadata/properties"/>
    <ds:schemaRef ds:uri="http://purl.org/dc/terms/"/>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85e6e18b-26c1-4122-9e79-e6c53ac26d53"/>
    <ds:schemaRef ds:uri="9500c7e0-a8b4-4cc7-a7aa-d9d65591dd5a"/>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32</vt:i4>
      </vt:variant>
    </vt:vector>
  </HeadingPairs>
  <TitlesOfParts>
    <vt:vector size="56" baseType="lpstr">
      <vt:lpstr>【参考】委任状</vt:lpstr>
      <vt:lpstr>【参考】集計用シート</vt:lpstr>
      <vt:lpstr>1号申請書兼請求書</vt:lpstr>
      <vt:lpstr>【有床診】物価2-2申請書兼報告書</vt:lpstr>
      <vt:lpstr>【無床診】物価2-2申請書兼報告書</vt:lpstr>
      <vt:lpstr>【薬局】物価2-2申請書兼報告書</vt:lpstr>
      <vt:lpstr>【有床診】賃上2-1号申請書</vt:lpstr>
      <vt:lpstr>【有床診】3号別紙</vt:lpstr>
      <vt:lpstr>0601改定　【有床診】賃上6号報告書</vt:lpstr>
      <vt:lpstr>0601改定　【有床診】賃上7号2.0％超</vt:lpstr>
      <vt:lpstr>→6号記載例</vt:lpstr>
      <vt:lpstr>→7号記載例</vt:lpstr>
      <vt:lpstr>【無床診】賃上2-1号申請書</vt:lpstr>
      <vt:lpstr>【無床診】3号別紙</vt:lpstr>
      <vt:lpstr>0601改定　【無床診】賃上6号報告書</vt:lpstr>
      <vt:lpstr>0601改定　【無床診】賃上7号2.0％超</vt:lpstr>
      <vt:lpstr>【訪看ST】】賃上2-1号申請書</vt:lpstr>
      <vt:lpstr>【訪看ST】3号別紙</vt:lpstr>
      <vt:lpstr>0601改定　【訪看ST】賃上6号報告書</vt:lpstr>
      <vt:lpstr>0601改定　【訪看ST】賃上7号2.0％超</vt:lpstr>
      <vt:lpstr>【薬局】賃上2-1号申請書</vt:lpstr>
      <vt:lpstr>0601改定　【薬局】賃上6号報告書</vt:lpstr>
      <vt:lpstr>0601改定　【薬局】賃上7号2.0％超</vt:lpstr>
      <vt:lpstr>都道府県リスト</vt:lpstr>
      <vt:lpstr>【参考】委任状!Print_Area</vt:lpstr>
      <vt:lpstr>'【訪看ST】】賃上2-1号申請書'!Print_Area</vt:lpstr>
      <vt:lpstr>【訪看ST】3号別紙!Print_Area</vt:lpstr>
      <vt:lpstr>【無床診】3号別紙!Print_Area</vt:lpstr>
      <vt:lpstr>'【無床診】賃上2-1号申請書'!Print_Area</vt:lpstr>
      <vt:lpstr>'【無床診】物価2-2申請書兼報告書'!Print_Area</vt:lpstr>
      <vt:lpstr>'【薬局】賃上2-1号申請書'!Print_Area</vt:lpstr>
      <vt:lpstr>'【薬局】物価2-2申請書兼報告書'!Print_Area</vt:lpstr>
      <vt:lpstr>【有床診】3号別紙!Print_Area</vt:lpstr>
      <vt:lpstr>'【有床診】賃上2-1号申請書'!Print_Area</vt:lpstr>
      <vt:lpstr>'【有床診】物価2-2申請書兼報告書'!Print_Area</vt:lpstr>
      <vt:lpstr>→6号記載例!Print_Area</vt:lpstr>
      <vt:lpstr>→7号記載例!Print_Area</vt:lpstr>
      <vt:lpstr>'0601改定　【訪看ST】賃上6号報告書'!Print_Area</vt:lpstr>
      <vt:lpstr>'0601改定　【訪看ST】賃上7号2.0％超'!Print_Area</vt:lpstr>
      <vt:lpstr>'0601改定　【無床診】賃上6号報告書'!Print_Area</vt:lpstr>
      <vt:lpstr>'0601改定　【無床診】賃上7号2.0％超'!Print_Area</vt:lpstr>
      <vt:lpstr>'0601改定　【薬局】賃上6号報告書'!Print_Area</vt:lpstr>
      <vt:lpstr>'0601改定　【薬局】賃上7号2.0％超'!Print_Area</vt:lpstr>
      <vt:lpstr>'0601改定　【有床診】賃上6号報告書'!Print_Area</vt:lpstr>
      <vt:lpstr>'0601改定　【有床診】賃上7号2.0％超'!Print_Area</vt:lpstr>
      <vt:lpstr>'1号申請書兼請求書'!Print_Area</vt:lpstr>
      <vt:lpstr>→6号記載例!Print_Titles</vt:lpstr>
      <vt:lpstr>→7号記載例!Print_Titles</vt:lpstr>
      <vt:lpstr>'0601改定　【訪看ST】賃上6号報告書'!Print_Titles</vt:lpstr>
      <vt:lpstr>'0601改定　【訪看ST】賃上7号2.0％超'!Print_Titles</vt:lpstr>
      <vt:lpstr>'0601改定　【無床診】賃上6号報告書'!Print_Titles</vt:lpstr>
      <vt:lpstr>'0601改定　【無床診】賃上7号2.0％超'!Print_Titles</vt:lpstr>
      <vt:lpstr>'0601改定　【薬局】賃上6号報告書'!Print_Titles</vt:lpstr>
      <vt:lpstr>'0601改定　【薬局】賃上7号2.0％超'!Print_Titles</vt:lpstr>
      <vt:lpstr>'0601改定　【有床診】賃上6号報告書'!Print_Titles</vt:lpstr>
      <vt:lpstr>'0601改定　【有床診】賃上7号2.0％超'!Print_Titles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新潟県</cp:lastModifiedBy>
  <cp:revision>2</cp:revision>
  <cp:lastPrinted>2026-06-01T10:24:49Z</cp:lastPrinted>
  <dcterms:created xsi:type="dcterms:W3CDTF">2017-10-26T07:12:00Z</dcterms:created>
  <dcterms:modified xsi:type="dcterms:W3CDTF">2026-06-04T10:23:29Z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