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160016\Box\障害福祉課\旧NAS\06自立支援係\01 事業者指定総括\02届出様式等\R071120 指定申請等様式（国標準様式）1128一部差し換え\99 HP更新\（児）各種様式\"/>
    </mc:Choice>
  </mc:AlternateContent>
  <xr:revisionPtr revIDLastSave="0" documentId="13_ncr:1_{6DE235E5-D72C-4A83-9AC9-3153A15CA48E}" xr6:coauthVersionLast="47" xr6:coauthVersionMax="47" xr10:uidLastSave="{00000000-0000-0000-0000-000000000000}"/>
  <bookViews>
    <workbookView xWindow="-98" yWindow="-98" windowWidth="20715" windowHeight="13155" xr2:uid="{57F6244B-B840-4D32-8BFD-5637F71EA8AB}"/>
  </bookViews>
  <sheets>
    <sheet name="勤務形態一覧表（参考様式1の2）" sheetId="1"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'勤務形態一覧表（参考様式1の2）'!$B$1:$AN$60</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 localSheetId="0">#REF!</definedName>
    <definedName name="種類">#REF!</definedName>
    <definedName name="種類１">#REF!</definedName>
    <definedName name="就労継続支援Ｂ型">[1]選択肢!#REF!</definedName>
    <definedName name="食事">#REF!</definedName>
    <definedName name="体制等状況一覧">#REF!</definedName>
    <definedName name="台帳" localSheetId="0">#REF!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9" i="1" l="1"/>
  <c r="K59" i="1"/>
  <c r="G59" i="1"/>
  <c r="D59" i="1"/>
  <c r="Q58" i="1"/>
  <c r="O58" i="1"/>
  <c r="M58" i="1"/>
  <c r="K58" i="1"/>
  <c r="I58" i="1"/>
  <c r="G58" i="1"/>
  <c r="F58" i="1"/>
  <c r="D58" i="1"/>
  <c r="Q57" i="1"/>
  <c r="O57" i="1"/>
  <c r="M57" i="1"/>
  <c r="K57" i="1"/>
  <c r="I57" i="1"/>
  <c r="G57" i="1"/>
  <c r="F57" i="1"/>
  <c r="D57" i="1"/>
  <c r="AI53" i="1"/>
  <c r="AE53" i="1"/>
  <c r="AA53" i="1"/>
  <c r="W53" i="1"/>
  <c r="S53" i="1"/>
  <c r="O53" i="1"/>
  <c r="K53" i="1"/>
  <c r="G53" i="1"/>
  <c r="D53" i="1"/>
  <c r="AK52" i="1"/>
  <c r="AI52" i="1"/>
  <c r="AG52" i="1"/>
  <c r="AE52" i="1"/>
  <c r="AC52" i="1"/>
  <c r="AA52" i="1"/>
  <c r="Y52" i="1"/>
  <c r="W52" i="1"/>
  <c r="U52" i="1"/>
  <c r="S52" i="1"/>
  <c r="Q52" i="1"/>
  <c r="O52" i="1"/>
  <c r="M52" i="1"/>
  <c r="K52" i="1"/>
  <c r="I52" i="1"/>
  <c r="G52" i="1"/>
  <c r="F52" i="1"/>
  <c r="D52" i="1"/>
  <c r="AK51" i="1"/>
  <c r="AI51" i="1"/>
  <c r="AG51" i="1"/>
  <c r="AE51" i="1"/>
  <c r="AC51" i="1"/>
  <c r="AA51" i="1"/>
  <c r="Y51" i="1"/>
  <c r="W51" i="1"/>
  <c r="U51" i="1"/>
  <c r="S51" i="1"/>
  <c r="Q51" i="1"/>
  <c r="O51" i="1"/>
  <c r="M51" i="1"/>
  <c r="K51" i="1"/>
  <c r="I51" i="1"/>
  <c r="G51" i="1"/>
  <c r="F51" i="1"/>
  <c r="D51" i="1"/>
  <c r="AM32" i="1"/>
  <c r="AL32" i="1"/>
  <c r="AM31" i="1"/>
  <c r="AL31" i="1"/>
  <c r="AM30" i="1"/>
  <c r="AL30" i="1"/>
  <c r="AM29" i="1"/>
  <c r="AL29" i="1"/>
  <c r="AM28" i="1"/>
  <c r="AL28" i="1"/>
  <c r="AM27" i="1"/>
  <c r="AL27" i="1"/>
  <c r="AM26" i="1"/>
  <c r="AL26" i="1"/>
  <c r="AL25" i="1"/>
  <c r="AM25" i="1" s="1"/>
  <c r="AM24" i="1"/>
  <c r="AL24" i="1"/>
  <c r="AM23" i="1"/>
  <c r="AL23" i="1"/>
  <c r="AM22" i="1"/>
  <c r="AL22" i="1"/>
  <c r="AL21" i="1"/>
  <c r="AM21" i="1" s="1"/>
  <c r="AM20" i="1"/>
  <c r="AL20" i="1"/>
  <c r="AM19" i="1"/>
  <c r="AL19" i="1"/>
  <c r="AM18" i="1"/>
  <c r="AL18" i="1"/>
  <c r="AL17" i="1"/>
  <c r="AM17" i="1" s="1"/>
  <c r="AM16" i="1"/>
  <c r="AL16"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K7" authorId="0" shapeId="0" xr:uid="{850CAE45-7A3F-4A41-BD9C-1FBC1409EFE0}">
      <text>
        <r>
          <rPr>
            <sz val="9"/>
            <color indexed="81"/>
            <rFont val="MS P ゴシック"/>
            <family val="3"/>
            <charset val="128"/>
          </rPr>
          <t>常勤職員が1週間に勤務すべき時間を記載する</t>
        </r>
      </text>
    </comment>
    <comment ref="AJ9" authorId="0" shapeId="0" xr:uid="{48A34C77-E23C-457D-9586-5A87AACB0EB9}">
      <text>
        <r>
          <rPr>
            <sz val="9"/>
            <color indexed="81"/>
            <rFont val="MS P ゴシック"/>
            <family val="3"/>
            <charset val="128"/>
          </rPr>
          <t>従業者の勤務時間区分と実働時間を区分け</t>
        </r>
      </text>
    </comment>
    <comment ref="E13" authorId="0" shapeId="0" xr:uid="{6258FC9B-83BD-46E3-AB22-21F6A8AE13E4}">
      <text>
        <r>
          <rPr>
            <b/>
            <sz val="9"/>
            <color indexed="81"/>
            <rFont val="MS P ゴシック"/>
            <family val="3"/>
            <charset val="128"/>
          </rPr>
          <t xml:space="preserve">【児童指導員の資格の記載】
↓以下から選択記載
</t>
        </r>
        <r>
          <rPr>
            <sz val="9"/>
            <color indexed="81"/>
            <rFont val="MS P ゴシック"/>
            <family val="3"/>
            <charset val="128"/>
          </rPr>
          <t>○社会福祉士
○精神保健福祉士　
○社会福祉学科等の卒業
○教諭
○高卒＋経験2年　
○経験3年</t>
        </r>
      </text>
    </comment>
    <comment ref="AM13" authorId="0" shapeId="0" xr:uid="{DF461462-5F22-4CF2-963A-EA0B1E484872}">
      <text>
        <r>
          <rPr>
            <b/>
            <sz val="9"/>
            <color indexed="81"/>
            <rFont val="MS P ゴシック"/>
            <family val="3"/>
            <charset val="128"/>
          </rPr>
          <t>時短の職員</t>
        </r>
        <r>
          <rPr>
            <sz val="9"/>
            <color indexed="81"/>
            <rFont val="MS P ゴシック"/>
            <family val="3"/>
            <charset val="128"/>
          </rPr>
          <t>については、</t>
        </r>
        <r>
          <rPr>
            <b/>
            <sz val="9"/>
            <color indexed="81"/>
            <rFont val="MS P ゴシック"/>
            <family val="3"/>
            <charset val="128"/>
          </rPr>
          <t>数式を削除</t>
        </r>
        <r>
          <rPr>
            <sz val="9"/>
            <color indexed="81"/>
            <rFont val="MS P ゴシック"/>
            <family val="3"/>
            <charset val="128"/>
          </rPr>
          <t>し、</t>
        </r>
        <r>
          <rPr>
            <b/>
            <sz val="9"/>
            <color indexed="81"/>
            <rFont val="MS P ゴシック"/>
            <family val="3"/>
            <charset val="128"/>
          </rPr>
          <t>常勤換算「1.0」と直接入力</t>
        </r>
        <r>
          <rPr>
            <sz val="9"/>
            <color indexed="81"/>
            <rFont val="MS P ゴシック"/>
            <family val="3"/>
            <charset val="128"/>
          </rPr>
          <t>する</t>
        </r>
      </text>
    </comment>
    <comment ref="AN13" authorId="0" shapeId="0" xr:uid="{3BB50B03-5658-4C79-BA7A-B8520B85D6BD}">
      <text>
        <r>
          <rPr>
            <sz val="9"/>
            <color indexed="81"/>
            <rFont val="MS P ゴシック"/>
            <family val="3"/>
            <charset val="128"/>
          </rPr>
          <t>兼務先の事業所名・職種等を記載する
必要に応じて加算算定要件となっている職員を明示</t>
        </r>
      </text>
    </comment>
  </commentList>
</comments>
</file>

<file path=xl/sharedStrings.xml><?xml version="1.0" encoding="utf-8"?>
<sst xmlns="http://schemas.openxmlformats.org/spreadsheetml/2006/main" count="141" uniqueCount="89">
  <si>
    <t>（参考様式１の２）</t>
    <rPh sb="1" eb="3">
      <t>サンコウ</t>
    </rPh>
    <rPh sb="3" eb="5">
      <t>ヨウシキ</t>
    </rPh>
    <phoneticPr fontId="4"/>
  </si>
  <si>
    <t>従業者の勤務の体制及び勤務形態一覧表</t>
    <phoneticPr fontId="3"/>
  </si>
  <si>
    <t>年</t>
    <rPh sb="0" eb="1">
      <t>ネン</t>
    </rPh>
    <phoneticPr fontId="4"/>
  </si>
  <si>
    <t>月</t>
    <rPh sb="0" eb="1">
      <t>ゲツ</t>
    </rPh>
    <phoneticPr fontId="4"/>
  </si>
  <si>
    <t>サービス種類</t>
    <rPh sb="4" eb="6">
      <t>シュルイ</t>
    </rPh>
    <phoneticPr fontId="4"/>
  </si>
  <si>
    <t>児童発達支援センター</t>
    <phoneticPr fontId="3"/>
  </si>
  <si>
    <t>児童発達支援</t>
    <rPh sb="0" eb="6">
      <t>ジドウハッタツシエン</t>
    </rPh>
    <phoneticPr fontId="3"/>
  </si>
  <si>
    <t>放課後等デイサービス</t>
    <rPh sb="0" eb="4">
      <t>ホウカゴトウ</t>
    </rPh>
    <phoneticPr fontId="3"/>
  </si>
  <si>
    <t>居宅訪問型児童発達支援</t>
    <rPh sb="0" eb="4">
      <t>キョタクホウモン</t>
    </rPh>
    <rPh sb="4" eb="5">
      <t>ガタ</t>
    </rPh>
    <rPh sb="5" eb="11">
      <t>ジドウハッタツシエン</t>
    </rPh>
    <phoneticPr fontId="3"/>
  </si>
  <si>
    <t>保育所等訪問支援</t>
    <rPh sb="0" eb="8">
      <t>ホイクショトウホウモンシエン</t>
    </rPh>
    <phoneticPr fontId="3"/>
  </si>
  <si>
    <t>事業所名</t>
    <rPh sb="0" eb="3">
      <t>ジギョウショ</t>
    </rPh>
    <rPh sb="3" eb="4">
      <t>メイ</t>
    </rPh>
    <phoneticPr fontId="4"/>
  </si>
  <si>
    <t>定員</t>
    <rPh sb="0" eb="2">
      <t>テイイン</t>
    </rPh>
    <phoneticPr fontId="4"/>
  </si>
  <si>
    <t>営業時間</t>
    <rPh sb="0" eb="4">
      <t>エイギョウジカン</t>
    </rPh>
    <phoneticPr fontId="3"/>
  </si>
  <si>
    <t>　　：　　～　　：　　</t>
    <phoneticPr fontId="4"/>
  </si>
  <si>
    <t>１週間に当該事業所における常勤職員の勤務すべき時間数</t>
  </si>
  <si>
    <t>サービス提供時間</t>
    <rPh sb="4" eb="6">
      <t>テイキョウ</t>
    </rPh>
    <rPh sb="6" eb="8">
      <t>ジカン</t>
    </rPh>
    <phoneticPr fontId="3"/>
  </si>
  <si>
    <t>a</t>
    <phoneticPr fontId="4"/>
  </si>
  <si>
    <t>　：　　～　　：　　</t>
    <phoneticPr fontId="4"/>
  </si>
  <si>
    <t>b</t>
    <phoneticPr fontId="4"/>
  </si>
  <si>
    <t>c</t>
    <phoneticPr fontId="4"/>
  </si>
  <si>
    <t>d</t>
    <phoneticPr fontId="4"/>
  </si>
  <si>
    <t>e</t>
    <phoneticPr fontId="3"/>
  </si>
  <si>
    <t>f</t>
    <phoneticPr fontId="3"/>
  </si>
  <si>
    <t>勤務時間</t>
    <rPh sb="0" eb="4">
      <t>キンムジカン</t>
    </rPh>
    <phoneticPr fontId="3"/>
  </si>
  <si>
    <t>①</t>
    <phoneticPr fontId="4"/>
  </si>
  <si>
    <t>　：　　～　　：　　(　H)</t>
    <phoneticPr fontId="4"/>
  </si>
  <si>
    <t>②</t>
    <phoneticPr fontId="4"/>
  </si>
  <si>
    <t>　：　　～　　：　　(　H)</t>
  </si>
  <si>
    <t>③</t>
    <phoneticPr fontId="4"/>
  </si>
  <si>
    <t>④</t>
    <phoneticPr fontId="4"/>
  </si>
  <si>
    <t>⑤</t>
    <phoneticPr fontId="4"/>
  </si>
  <si>
    <t>⑥</t>
    <phoneticPr fontId="4"/>
  </si>
  <si>
    <t>⑦</t>
    <phoneticPr fontId="4"/>
  </si>
  <si>
    <t>⑧</t>
    <phoneticPr fontId="4"/>
  </si>
  <si>
    <t>⑨</t>
    <phoneticPr fontId="4"/>
  </si>
  <si>
    <t>⑩</t>
    <phoneticPr fontId="3"/>
  </si>
  <si>
    <t>⑪</t>
    <phoneticPr fontId="4"/>
  </si>
  <si>
    <t>⑫</t>
    <phoneticPr fontId="4"/>
  </si>
  <si>
    <t>管理者</t>
    <rPh sb="0" eb="3">
      <t>カンリシャ</t>
    </rPh>
    <phoneticPr fontId="3"/>
  </si>
  <si>
    <t>児童発達支援管理責任者</t>
    <rPh sb="0" eb="8">
      <t>ジドウハッタツシエンカンリ</t>
    </rPh>
    <rPh sb="8" eb="11">
      <t>セキニンシャ</t>
    </rPh>
    <phoneticPr fontId="3"/>
  </si>
  <si>
    <t>嘱託医</t>
    <rPh sb="0" eb="3">
      <t>ショクタクイ</t>
    </rPh>
    <phoneticPr fontId="3"/>
  </si>
  <si>
    <t>No.</t>
    <phoneticPr fontId="3"/>
  </si>
  <si>
    <t>職  　種</t>
    <phoneticPr fontId="4"/>
  </si>
  <si>
    <t>勤務形態</t>
    <rPh sb="2" eb="4">
      <t>ケイタイ</t>
    </rPh>
    <phoneticPr fontId="4"/>
  </si>
  <si>
    <t>資　格</t>
    <rPh sb="0" eb="1">
      <t>シ</t>
    </rPh>
    <rPh sb="2" eb="3">
      <t>カク</t>
    </rPh>
    <phoneticPr fontId="4"/>
  </si>
  <si>
    <t>氏   名</t>
    <phoneticPr fontId="4"/>
  </si>
  <si>
    <t>3年以上勤務</t>
    <rPh sb="1" eb="2">
      <t>ネン</t>
    </rPh>
    <rPh sb="2" eb="4">
      <t>イジョウ</t>
    </rPh>
    <rPh sb="4" eb="6">
      <t>キンム</t>
    </rPh>
    <phoneticPr fontId="3"/>
  </si>
  <si>
    <t>育児介護等時短</t>
    <rPh sb="0" eb="2">
      <t>イクジ</t>
    </rPh>
    <rPh sb="2" eb="5">
      <t>カイゴトウ</t>
    </rPh>
    <rPh sb="5" eb="7">
      <t>ジタン</t>
    </rPh>
    <phoneticPr fontId="3"/>
  </si>
  <si>
    <t>第　１　週</t>
    <phoneticPr fontId="4"/>
  </si>
  <si>
    <t>第　２　週</t>
    <phoneticPr fontId="4"/>
  </si>
  <si>
    <t>第　３　週</t>
    <phoneticPr fontId="4"/>
  </si>
  <si>
    <t>第　４　週</t>
    <phoneticPr fontId="4"/>
  </si>
  <si>
    <t>４週の合計</t>
    <rPh sb="3" eb="5">
      <t>ゴウケイ</t>
    </rPh>
    <phoneticPr fontId="4"/>
  </si>
  <si>
    <t>週平均の勤務時間</t>
    <rPh sb="4" eb="6">
      <t>キンム</t>
    </rPh>
    <rPh sb="6" eb="8">
      <t>ジカン</t>
    </rPh>
    <phoneticPr fontId="4"/>
  </si>
  <si>
    <t>常勤換算後の人数</t>
    <rPh sb="0" eb="2">
      <t>ジョウキン</t>
    </rPh>
    <rPh sb="2" eb="4">
      <t>カンザン</t>
    </rPh>
    <rPh sb="4" eb="5">
      <t>ゴ</t>
    </rPh>
    <rPh sb="6" eb="8">
      <t>ニンズウ</t>
    </rPh>
    <phoneticPr fontId="4"/>
  </si>
  <si>
    <r>
      <t xml:space="preserve">備考
</t>
    </r>
    <r>
      <rPr>
        <sz val="8"/>
        <rFont val="ＭＳ Ｐゴシック"/>
        <family val="3"/>
        <charset val="128"/>
      </rPr>
      <t>（兼務先／兼務職務 等）</t>
    </r>
    <rPh sb="0" eb="2">
      <t>ビコウ</t>
    </rPh>
    <phoneticPr fontId="14"/>
  </si>
  <si>
    <t>児童指導員</t>
    <rPh sb="0" eb="5">
      <t>ジドウシドウイン</t>
    </rPh>
    <phoneticPr fontId="3"/>
  </si>
  <si>
    <t>保育士</t>
    <rPh sb="0" eb="3">
      <t>ホイクシ</t>
    </rPh>
    <phoneticPr fontId="3"/>
  </si>
  <si>
    <t>機能訓練担当職員</t>
    <rPh sb="0" eb="8">
      <t>キノウクンレンタントウショクイン</t>
    </rPh>
    <phoneticPr fontId="3"/>
  </si>
  <si>
    <t>看護職員</t>
    <rPh sb="0" eb="4">
      <t>カンゴショクイン</t>
    </rPh>
    <phoneticPr fontId="3"/>
  </si>
  <si>
    <t>栄養士</t>
    <rPh sb="0" eb="3">
      <t>エイヨウシ</t>
    </rPh>
    <phoneticPr fontId="3"/>
  </si>
  <si>
    <t>管理栄養士</t>
    <rPh sb="0" eb="5">
      <t>カンリエイヨウシ</t>
    </rPh>
    <phoneticPr fontId="3"/>
  </si>
  <si>
    <t>調理員</t>
    <rPh sb="0" eb="3">
      <t>チョウリイン</t>
    </rPh>
    <phoneticPr fontId="3"/>
  </si>
  <si>
    <t>訪問支援員</t>
    <rPh sb="0" eb="5">
      <t>ホウモンシエンイン</t>
    </rPh>
    <phoneticPr fontId="3"/>
  </si>
  <si>
    <t>指導員</t>
    <rPh sb="0" eb="3">
      <t>シドウイン</t>
    </rPh>
    <phoneticPr fontId="3"/>
  </si>
  <si>
    <t>その他(事務・運転員等)</t>
    <rPh sb="2" eb="3">
      <t>ホカ</t>
    </rPh>
    <rPh sb="4" eb="6">
      <t>ジム</t>
    </rPh>
    <rPh sb="7" eb="10">
      <t>ウンテンイン</t>
    </rPh>
    <rPh sb="10" eb="11">
      <t>トウ</t>
    </rPh>
    <phoneticPr fontId="3"/>
  </si>
  <si>
    <t>サービス提供時間</t>
    <rPh sb="4" eb="8">
      <t>テイキョウジカン</t>
    </rPh>
    <phoneticPr fontId="3"/>
  </si>
  <si>
    <t>備考</t>
    <rPh sb="0" eb="2">
      <t>ビコウ</t>
    </rPh>
    <phoneticPr fontId="3"/>
  </si>
  <si>
    <t>中央上部の年月を入力すると、当該月の曜日が自動入力されます。</t>
    <rPh sb="0" eb="4">
      <t>チュウオウジョウブ</t>
    </rPh>
    <rPh sb="5" eb="7">
      <t>ネンツキ</t>
    </rPh>
    <rPh sb="8" eb="10">
      <t>ニュウリョク</t>
    </rPh>
    <rPh sb="14" eb="17">
      <t>トウガイツキ</t>
    </rPh>
    <rPh sb="18" eb="20">
      <t>ヨウビ</t>
    </rPh>
    <rPh sb="21" eb="25">
      <t>ジドウニュウリョク</t>
    </rPh>
    <phoneticPr fontId="4"/>
  </si>
  <si>
    <t>様式上部の「サービス提供時間」の区分表に事業所におけるサービス提供時間単位ごとの区分をアルファベットを付して記載し、当該アルファベットを配置表下部の『サービス提供時間』欄に記載してください。</t>
    <rPh sb="0" eb="4">
      <t>ヨウシキジョウブ</t>
    </rPh>
    <rPh sb="10" eb="14">
      <t>テイキョウジカン</t>
    </rPh>
    <rPh sb="16" eb="18">
      <t>クブン</t>
    </rPh>
    <rPh sb="18" eb="19">
      <t>ヒョウ</t>
    </rPh>
    <rPh sb="31" eb="35">
      <t>テイキョウジカン</t>
    </rPh>
    <rPh sb="35" eb="37">
      <t>タンイ</t>
    </rPh>
    <rPh sb="40" eb="42">
      <t>クブン</t>
    </rPh>
    <rPh sb="51" eb="52">
      <t>フ</t>
    </rPh>
    <rPh sb="58" eb="60">
      <t>トウガイ</t>
    </rPh>
    <rPh sb="68" eb="70">
      <t>ハイチ</t>
    </rPh>
    <rPh sb="70" eb="71">
      <t>ヒョウ</t>
    </rPh>
    <rPh sb="71" eb="73">
      <t>カブ</t>
    </rPh>
    <rPh sb="79" eb="83">
      <t>テイキョウジカン</t>
    </rPh>
    <rPh sb="84" eb="85">
      <t>ラン</t>
    </rPh>
    <rPh sb="86" eb="88">
      <t>キサイ</t>
    </rPh>
    <phoneticPr fontId="3"/>
  </si>
  <si>
    <t>様式上部の「勤務時間」の区分表に事業所における従業者ごとの勤務時間区分を番号を付して記載し、カッコの中に実働時間を記載してください。</t>
    <rPh sb="6" eb="8">
      <t>キンム</t>
    </rPh>
    <rPh sb="8" eb="10">
      <t>ジカン</t>
    </rPh>
    <rPh sb="12" eb="15">
      <t>クブンヒョウ</t>
    </rPh>
    <rPh sb="16" eb="18">
      <t>ジギョウ</t>
    </rPh>
    <rPh sb="18" eb="19">
      <t>ショ</t>
    </rPh>
    <rPh sb="23" eb="26">
      <t>ジュウギョウシャ</t>
    </rPh>
    <rPh sb="29" eb="31">
      <t>キンム</t>
    </rPh>
    <rPh sb="31" eb="33">
      <t>ジカン</t>
    </rPh>
    <rPh sb="33" eb="35">
      <t>クブン</t>
    </rPh>
    <rPh sb="36" eb="38">
      <t>バンゴウ</t>
    </rPh>
    <rPh sb="39" eb="40">
      <t>フ</t>
    </rPh>
    <rPh sb="42" eb="44">
      <t>キサイ</t>
    </rPh>
    <rPh sb="50" eb="51">
      <t>ナカ</t>
    </rPh>
    <rPh sb="52" eb="56">
      <t>ジツドウジカン</t>
    </rPh>
    <rPh sb="57" eb="59">
      <t>キサイ</t>
    </rPh>
    <phoneticPr fontId="4"/>
  </si>
  <si>
    <t>その上で、事業に係る従業者全員（管理者を含む）について、当該区分番号（①～）を用いて配置状況を記載してください。（休日は空欄とすること）</t>
    <rPh sb="60" eb="62">
      <t>クウラン</t>
    </rPh>
    <phoneticPr fontId="3"/>
  </si>
  <si>
    <t>配置表中『職種』欄には、次のうち該当する職種を記載してください。</t>
    <rPh sb="0" eb="2">
      <t>ハイチ</t>
    </rPh>
    <rPh sb="2" eb="4">
      <t>ヒョウチュウ</t>
    </rPh>
    <rPh sb="5" eb="7">
      <t>ショクシュ</t>
    </rPh>
    <rPh sb="8" eb="9">
      <t>ラン</t>
    </rPh>
    <rPh sb="12" eb="13">
      <t>ツギ</t>
    </rPh>
    <rPh sb="16" eb="18">
      <t>ガイトウ</t>
    </rPh>
    <rPh sb="20" eb="22">
      <t>ショクシュ</t>
    </rPh>
    <rPh sb="23" eb="25">
      <t>キサイ</t>
    </rPh>
    <phoneticPr fontId="4"/>
  </si>
  <si>
    <t>【管理者、児童発達支援管理責任者、嘱託医、児童指導員、保育士、機能訓練担当職員、看護職員、栄養士、管理栄養士、調理員、訪問支援員、指導員、その他(事務・運転員等)】</t>
    <rPh sb="13" eb="16">
      <t>セキニンシャ</t>
    </rPh>
    <rPh sb="40" eb="44">
      <t>カンゴショクイン</t>
    </rPh>
    <phoneticPr fontId="3"/>
  </si>
  <si>
    <t>配置表中『勤務形態』欄には、次のうち該当する勤務形態の区分の記号を記載してください。　【勤務形態の区分　Ａ：常勤で専従　Ｂ：常勤で兼務　Ｃ：常勤以外で専従　Ｄ：常勤以外で兼務】</t>
    <rPh sb="2" eb="4">
      <t>ヒョウチュウ</t>
    </rPh>
    <rPh sb="5" eb="7">
      <t>キンム</t>
    </rPh>
    <rPh sb="7" eb="9">
      <t>ケイタイ</t>
    </rPh>
    <rPh sb="10" eb="11">
      <t>ラン</t>
    </rPh>
    <rPh sb="14" eb="15">
      <t>ツギ</t>
    </rPh>
    <rPh sb="18" eb="20">
      <t>ガイトウ</t>
    </rPh>
    <rPh sb="22" eb="24">
      <t>キンム</t>
    </rPh>
    <rPh sb="27" eb="29">
      <t>クブン</t>
    </rPh>
    <rPh sb="30" eb="32">
      <t>キゴウ</t>
    </rPh>
    <rPh sb="33" eb="35">
      <t>キサイ</t>
    </rPh>
    <phoneticPr fontId="4"/>
  </si>
  <si>
    <t>配置表中『資格』欄には、全ての保有資格を記載するのではなく、人員基準上の配置職種・加算上、求められる資格等を入力してください。（保育士・社会福祉士・精神保健福祉士・教諭・作業療法士・理学療法士・看護師・強度行動障害支援者養成研修など）</t>
    <rPh sb="2" eb="4">
      <t>ヒョウチュウ</t>
    </rPh>
    <rPh sb="5" eb="7">
      <t>シカク</t>
    </rPh>
    <rPh sb="8" eb="9">
      <t>ラン</t>
    </rPh>
    <rPh sb="12" eb="13">
      <t>スベ</t>
    </rPh>
    <rPh sb="15" eb="19">
      <t>ホユウシカク</t>
    </rPh>
    <rPh sb="20" eb="22">
      <t>キサイ</t>
    </rPh>
    <rPh sb="34" eb="35">
      <t>ジョウ</t>
    </rPh>
    <rPh sb="36" eb="40">
      <t>ハイチショクシュ</t>
    </rPh>
    <rPh sb="74" eb="76">
      <t>セイシン</t>
    </rPh>
    <rPh sb="76" eb="78">
      <t>ホケン</t>
    </rPh>
    <rPh sb="78" eb="81">
      <t>フクシシ</t>
    </rPh>
    <rPh sb="82" eb="84">
      <t>キョウユ</t>
    </rPh>
    <rPh sb="85" eb="90">
      <t>サギョウリョウホウシ</t>
    </rPh>
    <rPh sb="91" eb="96">
      <t>リガクリョウホウシ</t>
    </rPh>
    <rPh sb="97" eb="100">
      <t>カンゴシ</t>
    </rPh>
    <rPh sb="101" eb="103">
      <t>キョウド</t>
    </rPh>
    <rPh sb="103" eb="105">
      <t>コウドウ</t>
    </rPh>
    <rPh sb="105" eb="107">
      <t>ショウガイ</t>
    </rPh>
    <rPh sb="107" eb="109">
      <t>シエン</t>
    </rPh>
    <rPh sb="109" eb="110">
      <t>シャ</t>
    </rPh>
    <rPh sb="110" eb="112">
      <t>ヨウセイ</t>
    </rPh>
    <rPh sb="112" eb="114">
      <t>ケンシュウ</t>
    </rPh>
    <phoneticPr fontId="4"/>
  </si>
  <si>
    <t>記載した資格等について、資格証等の写しを添付書類として提出してください。</t>
    <rPh sb="0" eb="2">
      <t>キサイ</t>
    </rPh>
    <rPh sb="4" eb="6">
      <t>シカク</t>
    </rPh>
    <rPh sb="6" eb="7">
      <t>トウ</t>
    </rPh>
    <rPh sb="12" eb="15">
      <t>シカクショウ</t>
    </rPh>
    <rPh sb="15" eb="16">
      <t>トウ</t>
    </rPh>
    <rPh sb="17" eb="18">
      <t>ウツ</t>
    </rPh>
    <rPh sb="20" eb="24">
      <t>テンプショルイ</t>
    </rPh>
    <rPh sb="27" eb="29">
      <t>テイシュツ</t>
    </rPh>
    <phoneticPr fontId="3"/>
  </si>
  <si>
    <t>配置表中『3年以上勤務』欄には、同一法人の経営する障害福祉サービス事業所等において直接処遇職員として勤務した年数が3年以上である者（福祉専門職員配置等加算における「3年従事している従業者」）がいる場合、丸を記入してください。</t>
    <rPh sb="2" eb="4">
      <t>ヒョウチュウ</t>
    </rPh>
    <rPh sb="6" eb="9">
      <t>ネンイジョウ</t>
    </rPh>
    <rPh sb="9" eb="11">
      <t>キンム</t>
    </rPh>
    <rPh sb="12" eb="13">
      <t>ラン</t>
    </rPh>
    <rPh sb="66" eb="68">
      <t>フクシ</t>
    </rPh>
    <rPh sb="68" eb="70">
      <t>センモン</t>
    </rPh>
    <rPh sb="70" eb="72">
      <t>ショクイン</t>
    </rPh>
    <rPh sb="72" eb="74">
      <t>ハイチ</t>
    </rPh>
    <rPh sb="74" eb="75">
      <t>トウ</t>
    </rPh>
    <rPh sb="75" eb="77">
      <t>カサン</t>
    </rPh>
    <rPh sb="83" eb="84">
      <t>ネン</t>
    </rPh>
    <rPh sb="84" eb="86">
      <t>ジュウジ</t>
    </rPh>
    <rPh sb="90" eb="93">
      <t>ジュウギョウシャ</t>
    </rPh>
    <rPh sb="98" eb="100">
      <t>バアイ</t>
    </rPh>
    <rPh sb="101" eb="102">
      <t>マル</t>
    </rPh>
    <rPh sb="103" eb="105">
      <t>キニュウ</t>
    </rPh>
    <phoneticPr fontId="4"/>
  </si>
  <si>
    <t>配置表中『育児介護等時短』欄には、解釈通知第二2(1)ただし書きに該当する育児・介護・治療等のため所定労働時間の短縮措置が講じられている従業者がいる場合、丸を記入してください。</t>
    <rPh sb="2" eb="4">
      <t>ヒョウチュウ</t>
    </rPh>
    <rPh sb="13" eb="14">
      <t>ラン</t>
    </rPh>
    <rPh sb="17" eb="19">
      <t>カイシャク</t>
    </rPh>
    <rPh sb="19" eb="21">
      <t>ツウチ</t>
    </rPh>
    <rPh sb="21" eb="23">
      <t>ダイニ</t>
    </rPh>
    <rPh sb="30" eb="31">
      <t>ガ</t>
    </rPh>
    <rPh sb="33" eb="35">
      <t>ガイトウ</t>
    </rPh>
    <rPh sb="37" eb="39">
      <t>イクジ</t>
    </rPh>
    <rPh sb="40" eb="42">
      <t>カイゴ</t>
    </rPh>
    <rPh sb="43" eb="46">
      <t>チリョウトウ</t>
    </rPh>
    <rPh sb="68" eb="70">
      <t>ジュウギョウ</t>
    </rPh>
    <rPh sb="70" eb="71">
      <t>シャ</t>
    </rPh>
    <rPh sb="74" eb="76">
      <t>バアイ</t>
    </rPh>
    <rPh sb="77" eb="78">
      <t>マル</t>
    </rPh>
    <rPh sb="79" eb="81">
      <t>キニュウ</t>
    </rPh>
    <phoneticPr fontId="4"/>
  </si>
  <si>
    <t>事業所において使用している勤務割表等により、職種、資格、勤務形態、氏名及び当該業務の勤務時間が確認できる場合は、その書類をもって添付書類として差し支えありません。</t>
    <rPh sb="0" eb="3">
      <t>ジギョウショ</t>
    </rPh>
    <rPh sb="25" eb="27">
      <t>シカク</t>
    </rPh>
    <rPh sb="42" eb="44">
      <t>キンム</t>
    </rPh>
    <rPh sb="44" eb="46">
      <t>ジカン</t>
    </rPh>
    <rPh sb="47" eb="49">
      <t>カクニン</t>
    </rPh>
    <rPh sb="52" eb="54">
      <t>バアイ</t>
    </rPh>
    <rPh sb="58" eb="60">
      <t>ショルイ</t>
    </rPh>
    <rPh sb="64" eb="66">
      <t>テンプ</t>
    </rPh>
    <rPh sb="66" eb="68">
      <t>ショルイ</t>
    </rPh>
    <rPh sb="71" eb="72">
      <t>サ</t>
    </rPh>
    <rPh sb="73" eb="74">
      <t>ツカ</t>
    </rPh>
    <phoneticPr fontId="4"/>
  </si>
  <si>
    <t>＜人員基準に関する実人数集計＞</t>
    <rPh sb="1" eb="5">
      <t>ジンインキジュン</t>
    </rPh>
    <rPh sb="6" eb="7">
      <t>カン</t>
    </rPh>
    <rPh sb="9" eb="10">
      <t>ジツ</t>
    </rPh>
    <rPh sb="10" eb="12">
      <t>ニンズウ</t>
    </rPh>
    <rPh sb="12" eb="14">
      <t>シュウケイ</t>
    </rPh>
    <phoneticPr fontId="4"/>
  </si>
  <si>
    <t>児童発達支援管理責任者</t>
    <rPh sb="0" eb="6">
      <t>ジドウハッタツシエン</t>
    </rPh>
    <rPh sb="6" eb="8">
      <t>カンリ</t>
    </rPh>
    <rPh sb="8" eb="10">
      <t>セキニン</t>
    </rPh>
    <rPh sb="10" eb="11">
      <t>シャ</t>
    </rPh>
    <phoneticPr fontId="3"/>
  </si>
  <si>
    <t>専従</t>
    <rPh sb="0" eb="2">
      <t>センジュウ</t>
    </rPh>
    <phoneticPr fontId="18"/>
  </si>
  <si>
    <t>兼務</t>
    <rPh sb="0" eb="2">
      <t>ケンム</t>
    </rPh>
    <phoneticPr fontId="18"/>
  </si>
  <si>
    <t>専従</t>
    <rPh sb="0" eb="2">
      <t>センジュウ</t>
    </rPh>
    <phoneticPr fontId="3"/>
  </si>
  <si>
    <t>兼務</t>
    <rPh sb="0" eb="2">
      <t>ケンム</t>
    </rPh>
    <phoneticPr fontId="3"/>
  </si>
  <si>
    <t>常勤</t>
    <rPh sb="0" eb="2">
      <t>ジョウキン</t>
    </rPh>
    <phoneticPr fontId="4"/>
  </si>
  <si>
    <t>非常勤</t>
    <rPh sb="0" eb="3">
      <t>ヒジョウキン</t>
    </rPh>
    <phoneticPr fontId="4"/>
  </si>
  <si>
    <t>常勤換算数</t>
    <rPh sb="0" eb="5">
      <t>ジョウキンカンサンスウ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</si>
</sst>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0.0"/>
  </numFmts>
  <fonts count="23">
    <font>
      <sz val="11"/>
      <color theme="1"/>
      <name val="游ゴシック"/>
      <family val="2"/>
      <charset val="128"/>
      <scheme val="minor"/>
    </font>
    <font>
      <sz val="11"/>
      <name val="ＭＳ Ｐゴシック"/>
      <family val="3"/>
      <charset val="128"/>
    </font>
    <font>
      <b/>
      <sz val="10"/>
      <name val="ＭＳ ゴシック"/>
      <family val="3"/>
      <charset val="128"/>
    </font>
    <font>
      <sz val="6"/>
      <name val="游ゴシック"/>
      <family val="2"/>
      <charset val="128"/>
      <scheme val="minor"/>
    </font>
    <font>
      <sz val="6"/>
      <name val="ＭＳ Ｐゴシック"/>
      <family val="3"/>
      <charset val="128"/>
    </font>
    <font>
      <u/>
      <sz val="11"/>
      <color theme="10"/>
      <name val="ＭＳ Ｐゴシック"/>
      <family val="3"/>
      <charset val="128"/>
    </font>
    <font>
      <u/>
      <sz val="11"/>
      <name val="ＭＳ Ｐゴシック"/>
      <family val="3"/>
      <charset val="128"/>
    </font>
    <font>
      <b/>
      <sz val="11"/>
      <name val="ＭＳ Ｐゴシック"/>
      <family val="3"/>
      <charset val="128"/>
    </font>
    <font>
      <sz val="10"/>
      <name val="ＭＳ ゴシック"/>
      <family val="3"/>
      <charset val="128"/>
    </font>
    <font>
      <b/>
      <sz val="8"/>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6"/>
      <name val="游ゴシック"/>
      <family val="3"/>
      <charset val="128"/>
      <scheme val="minor"/>
    </font>
    <font>
      <sz val="8"/>
      <name val="ＭＳ ゴシック"/>
      <family val="3"/>
      <charset val="128"/>
    </font>
    <font>
      <sz val="12"/>
      <name val="ＭＳ ゴシック"/>
      <family val="3"/>
      <charset val="128"/>
    </font>
    <font>
      <sz val="10"/>
      <color theme="1"/>
      <name val="ＭＳ ゴシック"/>
      <family val="3"/>
      <charset val="128"/>
    </font>
    <font>
      <sz val="6"/>
      <name val="ＭＳ ゴシック"/>
      <family val="3"/>
      <charset val="128"/>
    </font>
    <font>
      <sz val="6"/>
      <name val="游ゴシック"/>
      <family val="3"/>
      <charset val="128"/>
    </font>
    <font>
      <sz val="9"/>
      <color indexed="81"/>
      <name val="MS P ゴシック"/>
      <family val="3"/>
      <charset val="128"/>
    </font>
    <font>
      <b/>
      <sz val="9"/>
      <color indexed="81"/>
      <name val="MS P ゴシック"/>
      <family val="3"/>
      <charset val="128"/>
    </font>
    <font>
      <sz val="8.5"/>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5">
    <xf numFmtId="0" fontId="0" fillId="0" borderId="0">
      <alignment vertical="center"/>
    </xf>
    <xf numFmtId="0" fontId="1" fillId="0" borderId="0"/>
    <xf numFmtId="0" fontId="5" fillId="0" borderId="0" applyNumberFormat="0" applyFill="0" applyBorder="0" applyAlignment="0" applyProtection="0">
      <alignment vertical="center"/>
    </xf>
    <xf numFmtId="0" fontId="1" fillId="0" borderId="0">
      <alignment vertical="center"/>
    </xf>
    <xf numFmtId="0" fontId="17" fillId="0" borderId="0">
      <alignment vertical="center"/>
    </xf>
  </cellStyleXfs>
  <cellXfs count="145">
    <xf numFmtId="0" fontId="0" fillId="0" borderId="0" xfId="0">
      <alignment vertical="center"/>
    </xf>
    <xf numFmtId="0" fontId="2" fillId="0" borderId="0" xfId="1" applyFont="1"/>
    <xf numFmtId="0" fontId="1" fillId="0" borderId="0" xfId="1"/>
    <xf numFmtId="0" fontId="7" fillId="0" borderId="0" xfId="1" applyFont="1"/>
    <xf numFmtId="0" fontId="2" fillId="0" borderId="0" xfId="1" applyFont="1" applyAlignment="1">
      <alignment horizontal="left"/>
    </xf>
    <xf numFmtId="0" fontId="9" fillId="0" borderId="0" xfId="1" applyFont="1"/>
    <xf numFmtId="0" fontId="10" fillId="0" borderId="2" xfId="1" applyFont="1" applyBorder="1" applyAlignment="1">
      <alignment horizontal="center" vertical="center"/>
    </xf>
    <xf numFmtId="0" fontId="8" fillId="0" borderId="4" xfId="1" applyFont="1" applyBorder="1" applyAlignment="1">
      <alignment vertical="center"/>
    </xf>
    <xf numFmtId="0" fontId="8" fillId="0" borderId="5" xfId="1" applyFont="1" applyBorder="1" applyAlignment="1">
      <alignment vertical="center" shrinkToFit="1"/>
    </xf>
    <xf numFmtId="0" fontId="8" fillId="0" borderId="6" xfId="1" applyFont="1" applyBorder="1" applyAlignment="1">
      <alignment vertical="center" shrinkToFit="1"/>
    </xf>
    <xf numFmtId="0" fontId="10" fillId="0" borderId="5" xfId="1" applyFont="1" applyBorder="1"/>
    <xf numFmtId="0" fontId="8" fillId="0" borderId="5" xfId="1" applyFont="1" applyBorder="1" applyAlignment="1">
      <alignment vertical="center"/>
    </xf>
    <xf numFmtId="0" fontId="10" fillId="0" borderId="6" xfId="1" applyFont="1" applyBorder="1"/>
    <xf numFmtId="0" fontId="8" fillId="0" borderId="6"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wrapText="1"/>
    </xf>
    <xf numFmtId="0" fontId="10" fillId="0" borderId="5" xfId="1" applyFont="1" applyBorder="1" applyAlignment="1">
      <alignment vertical="center" shrinkToFit="1"/>
    </xf>
    <xf numFmtId="0" fontId="10" fillId="0" borderId="6" xfId="1" applyFont="1" applyBorder="1" applyAlignment="1">
      <alignment vertical="center" shrinkToFit="1"/>
    </xf>
    <xf numFmtId="0" fontId="8" fillId="0" borderId="3" xfId="1" applyFont="1" applyBorder="1" applyAlignment="1">
      <alignment horizontal="center" vertical="center" shrinkToFit="1"/>
    </xf>
    <xf numFmtId="0" fontId="10" fillId="0" borderId="1" xfId="1" applyFont="1" applyBorder="1" applyAlignment="1">
      <alignment horizontal="center" vertical="center" shrinkToFit="1"/>
    </xf>
    <xf numFmtId="0" fontId="8" fillId="2" borderId="3" xfId="1" applyFont="1" applyFill="1" applyBorder="1" applyAlignment="1">
      <alignment horizontal="center" vertical="center" shrinkToFit="1"/>
    </xf>
    <xf numFmtId="0" fontId="11" fillId="0" borderId="0" xfId="1" applyFont="1" applyAlignment="1">
      <alignment horizontal="center" vertical="center"/>
    </xf>
    <xf numFmtId="0" fontId="8" fillId="0" borderId="0" xfId="1" applyFont="1" applyAlignment="1">
      <alignment horizontal="center" vertical="center"/>
    </xf>
    <xf numFmtId="0" fontId="10" fillId="0" borderId="0" xfId="1" applyFont="1" applyAlignment="1">
      <alignment horizontal="left" vertical="center"/>
    </xf>
    <xf numFmtId="0" fontId="1" fillId="0" borderId="0" xfId="1" applyAlignment="1">
      <alignment horizontal="center" vertical="center" wrapText="1"/>
    </xf>
    <xf numFmtId="0" fontId="1" fillId="0" borderId="0" xfId="1" applyAlignment="1">
      <alignment horizontal="center" vertical="center" shrinkToFit="1"/>
    </xf>
    <xf numFmtId="176" fontId="8" fillId="3" borderId="6" xfId="3" applyNumberFormat="1" applyFont="1" applyFill="1" applyBorder="1" applyAlignment="1">
      <alignment horizontal="center" vertical="center"/>
    </xf>
    <xf numFmtId="176" fontId="8" fillId="3" borderId="3" xfId="3" applyNumberFormat="1" applyFont="1" applyFill="1" applyBorder="1" applyAlignment="1">
      <alignment horizontal="center" vertical="center"/>
    </xf>
    <xf numFmtId="176" fontId="8" fillId="3" borderId="4" xfId="3" applyNumberFormat="1" applyFont="1" applyFill="1" applyBorder="1" applyAlignment="1">
      <alignment horizontal="center" vertical="center"/>
    </xf>
    <xf numFmtId="177" fontId="8" fillId="3" borderId="6" xfId="3" applyNumberFormat="1" applyFont="1" applyFill="1" applyBorder="1" applyAlignment="1">
      <alignment horizontal="center" vertical="center"/>
    </xf>
    <xf numFmtId="177" fontId="8" fillId="3" borderId="3" xfId="3" applyNumberFormat="1" applyFont="1" applyFill="1" applyBorder="1" applyAlignment="1">
      <alignment horizontal="center" vertical="center"/>
    </xf>
    <xf numFmtId="177" fontId="8" fillId="3" borderId="4" xfId="3" applyNumberFormat="1" applyFont="1" applyFill="1" applyBorder="1" applyAlignment="1">
      <alignment horizontal="center" vertical="center"/>
    </xf>
    <xf numFmtId="0" fontId="1" fillId="0" borderId="20" xfId="1" applyBorder="1" applyAlignment="1">
      <alignment horizontal="center" vertical="center"/>
    </xf>
    <xf numFmtId="0" fontId="8" fillId="2" borderId="3" xfId="1" applyFont="1" applyFill="1" applyBorder="1" applyAlignment="1">
      <alignment horizontal="left" vertical="center" shrinkToFit="1"/>
    </xf>
    <xf numFmtId="0" fontId="8" fillId="2" borderId="21" xfId="1" applyFont="1" applyFill="1" applyBorder="1" applyAlignment="1">
      <alignment horizontal="center" vertical="center" shrinkToFit="1"/>
    </xf>
    <xf numFmtId="0" fontId="8" fillId="2" borderId="6"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3" borderId="3" xfId="1" applyFont="1" applyFill="1" applyBorder="1" applyAlignment="1">
      <alignment horizontal="center" vertical="center" wrapText="1"/>
    </xf>
    <xf numFmtId="178" fontId="8" fillId="3" borderId="3" xfId="1" applyNumberFormat="1" applyFont="1" applyFill="1" applyBorder="1" applyAlignment="1">
      <alignment horizontal="center" vertical="center" wrapText="1"/>
    </xf>
    <xf numFmtId="0" fontId="10" fillId="2" borderId="21" xfId="1" applyFont="1" applyFill="1" applyBorder="1" applyAlignment="1">
      <alignment vertical="center" shrinkToFit="1"/>
    </xf>
    <xf numFmtId="0" fontId="8" fillId="2" borderId="2" xfId="1" applyFont="1" applyFill="1" applyBorder="1" applyAlignment="1">
      <alignment horizontal="left" vertical="center" shrinkToFit="1"/>
    </xf>
    <xf numFmtId="0" fontId="8" fillId="2" borderId="2" xfId="1" applyFont="1" applyFill="1" applyBorder="1" applyAlignment="1">
      <alignment horizontal="center" vertical="center" shrinkToFit="1"/>
    </xf>
    <xf numFmtId="0" fontId="8" fillId="2" borderId="2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23" xfId="1" applyFont="1" applyFill="1" applyBorder="1" applyAlignment="1">
      <alignment horizontal="left" vertical="center" shrinkToFit="1"/>
    </xf>
    <xf numFmtId="0" fontId="8" fillId="2" borderId="23" xfId="1" applyFont="1" applyFill="1" applyBorder="1" applyAlignment="1">
      <alignment horizontal="center" vertical="center" shrinkToFit="1"/>
    </xf>
    <xf numFmtId="0" fontId="8" fillId="2" borderId="8"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1" fillId="0" borderId="26" xfId="1" applyBorder="1" applyAlignment="1">
      <alignment horizontal="center" vertical="center"/>
    </xf>
    <xf numFmtId="0" fontId="8" fillId="2" borderId="27" xfId="1" applyFont="1" applyFill="1" applyBorder="1" applyAlignment="1">
      <alignment horizontal="center" vertical="center" shrinkToFit="1"/>
    </xf>
    <xf numFmtId="0" fontId="8" fillId="2" borderId="28"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10" fillId="2" borderId="27" xfId="1" applyFont="1" applyFill="1" applyBorder="1" applyAlignment="1">
      <alignment vertical="center" shrinkToFi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13" fillId="0" borderId="0" xfId="1" applyFont="1"/>
    <xf numFmtId="0" fontId="15" fillId="0" borderId="0" xfId="1" applyFont="1"/>
    <xf numFmtId="0" fontId="13" fillId="0" borderId="0" xfId="1" applyFont="1" applyAlignment="1">
      <alignment horizontal="center"/>
    </xf>
    <xf numFmtId="0" fontId="15" fillId="0" borderId="0" xfId="1" applyFont="1" applyAlignment="1">
      <alignment horizontal="left" shrinkToFit="1"/>
    </xf>
    <xf numFmtId="0" fontId="15" fillId="0" borderId="0" xfId="1" applyFont="1" applyAlignment="1">
      <alignment vertical="center"/>
    </xf>
    <xf numFmtId="0" fontId="8" fillId="0" borderId="0" xfId="3" applyFont="1" applyAlignment="1">
      <alignment horizontal="left" vertical="center"/>
    </xf>
    <xf numFmtId="0" fontId="16" fillId="0" borderId="0" xfId="3" applyFont="1">
      <alignment vertical="center"/>
    </xf>
    <xf numFmtId="0" fontId="8" fillId="0" borderId="0" xfId="3" applyFont="1" applyAlignment="1">
      <alignment horizontal="center" vertical="center"/>
    </xf>
    <xf numFmtId="0" fontId="8" fillId="0" borderId="0" xfId="3" applyFont="1">
      <alignment vertical="center"/>
    </xf>
    <xf numFmtId="0" fontId="12" fillId="0" borderId="4" xfId="4" applyFont="1" applyBorder="1" applyAlignment="1">
      <alignment horizontal="center" vertical="center"/>
    </xf>
    <xf numFmtId="0" fontId="12" fillId="0" borderId="3" xfId="3" applyFont="1" applyBorder="1" applyAlignment="1">
      <alignment horizontal="center" vertical="center"/>
    </xf>
    <xf numFmtId="0" fontId="12" fillId="3" borderId="3" xfId="4" applyFont="1" applyFill="1" applyBorder="1" applyAlignment="1">
      <alignment horizontal="center" vertical="center"/>
    </xf>
    <xf numFmtId="0" fontId="12" fillId="0" borderId="3" xfId="3" applyFont="1" applyBorder="1" applyAlignment="1">
      <alignment horizontal="center" vertical="center" wrapText="1"/>
    </xf>
    <xf numFmtId="49" fontId="6" fillId="0" borderId="0" xfId="2" applyNumberFormat="1" applyFont="1" applyAlignment="1">
      <alignment horizontal="center" vertical="center"/>
    </xf>
    <xf numFmtId="0" fontId="8" fillId="2" borderId="1" xfId="3" applyFont="1" applyFill="1" applyBorder="1" applyAlignment="1">
      <alignment horizontal="center" vertical="center"/>
    </xf>
    <xf numFmtId="0" fontId="8" fillId="0" borderId="1" xfId="3" applyFont="1" applyBorder="1" applyAlignment="1">
      <alignment horizontal="center" vertical="center"/>
    </xf>
    <xf numFmtId="0" fontId="8" fillId="2" borderId="4" xfId="1" applyFont="1" applyFill="1" applyBorder="1" applyAlignment="1">
      <alignment horizontal="left" vertical="center" shrinkToFit="1"/>
    </xf>
    <xf numFmtId="0" fontId="8" fillId="2" borderId="5" xfId="1" applyFont="1" applyFill="1" applyBorder="1" applyAlignment="1">
      <alignment horizontal="left" vertical="center" shrinkToFit="1"/>
    </xf>
    <xf numFmtId="0" fontId="8" fillId="2" borderId="6" xfId="1" applyFont="1" applyFill="1" applyBorder="1" applyAlignment="1">
      <alignment horizontal="left" vertical="center" shrinkToFit="1"/>
    </xf>
    <xf numFmtId="0" fontId="8" fillId="2" borderId="4" xfId="1" applyFont="1" applyFill="1" applyBorder="1" applyAlignment="1">
      <alignment horizontal="center" vertical="center" shrinkToFit="1"/>
    </xf>
    <xf numFmtId="0" fontId="8" fillId="2" borderId="5" xfId="1" applyFont="1" applyFill="1" applyBorder="1" applyAlignment="1">
      <alignment horizontal="center" vertical="center" shrinkToFit="1"/>
    </xf>
    <xf numFmtId="0" fontId="8" fillId="2" borderId="6" xfId="1" applyFont="1" applyFill="1" applyBorder="1" applyAlignment="1">
      <alignment horizontal="center" vertical="center" shrinkToFit="1"/>
    </xf>
    <xf numFmtId="0" fontId="10" fillId="0" borderId="7"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8" xfId="1" applyFont="1" applyBorder="1" applyAlignment="1">
      <alignment horizontal="center" vertical="center" shrinkToFit="1"/>
    </xf>
    <xf numFmtId="0" fontId="8" fillId="2" borderId="7" xfId="1" applyFont="1" applyFill="1" applyBorder="1" applyAlignment="1">
      <alignment horizontal="left" vertical="center" shrinkToFit="1"/>
    </xf>
    <xf numFmtId="0" fontId="8" fillId="2" borderId="1" xfId="1" applyFont="1" applyFill="1" applyBorder="1" applyAlignment="1">
      <alignment horizontal="left" vertical="center" shrinkToFit="1"/>
    </xf>
    <xf numFmtId="0" fontId="8" fillId="2" borderId="8" xfId="1" applyFont="1" applyFill="1" applyBorder="1" applyAlignment="1">
      <alignment horizontal="left" vertical="center" shrinkToFit="1"/>
    </xf>
    <xf numFmtId="0" fontId="10" fillId="2" borderId="7"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0" borderId="3" xfId="1" applyFont="1" applyBorder="1" applyAlignment="1">
      <alignment horizontal="center" vertical="center" shrinkToFit="1"/>
    </xf>
    <xf numFmtId="0" fontId="1" fillId="0" borderId="9" xfId="1" applyBorder="1" applyAlignment="1">
      <alignment horizontal="center" vertical="center" shrinkToFit="1"/>
    </xf>
    <xf numFmtId="0" fontId="1" fillId="0" borderId="17" xfId="1" applyBorder="1" applyAlignment="1">
      <alignment horizontal="center" vertical="center" shrinkToFit="1"/>
    </xf>
    <xf numFmtId="0" fontId="1" fillId="0" borderId="22" xfId="1" applyBorder="1" applyAlignment="1">
      <alignment horizontal="center" vertical="center" shrinkToFit="1"/>
    </xf>
    <xf numFmtId="0" fontId="8" fillId="0" borderId="10"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23"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11" xfId="1" applyFont="1" applyBorder="1" applyAlignment="1">
      <alignment horizontal="distributed" vertical="center" wrapText="1"/>
    </xf>
    <xf numFmtId="0" fontId="12" fillId="0" borderId="3" xfId="1" applyFont="1" applyBorder="1" applyAlignment="1">
      <alignment horizontal="distributed" vertical="center" wrapText="1"/>
    </xf>
    <xf numFmtId="0" fontId="10" fillId="0" borderId="16" xfId="1" applyFont="1" applyBorder="1" applyAlignment="1">
      <alignment horizontal="center" vertical="center" wrapText="1"/>
    </xf>
    <xf numFmtId="0" fontId="10" fillId="0" borderId="21" xfId="1" applyFont="1" applyBorder="1" applyAlignment="1">
      <alignment horizontal="center" vertical="center"/>
    </xf>
    <xf numFmtId="0" fontId="11" fillId="0" borderId="29"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1" xfId="1" applyFont="1" applyBorder="1" applyAlignment="1">
      <alignment horizontal="center" vertical="center" wrapText="1"/>
    </xf>
    <xf numFmtId="0" fontId="15" fillId="0" borderId="35" xfId="1" applyFont="1" applyBorder="1" applyAlignment="1">
      <alignment horizontal="center" vertical="center" wrapText="1"/>
    </xf>
    <xf numFmtId="0" fontId="15" fillId="0" borderId="36" xfId="1" applyFont="1" applyBorder="1" applyAlignment="1">
      <alignment horizontal="center" vertical="center" wrapText="1"/>
    </xf>
    <xf numFmtId="0" fontId="15" fillId="0" borderId="37" xfId="1" applyFont="1" applyBorder="1" applyAlignment="1">
      <alignment horizontal="center" vertical="center" wrapText="1"/>
    </xf>
    <xf numFmtId="0" fontId="15" fillId="0" borderId="0" xfId="1" applyFont="1" applyAlignment="1">
      <alignment horizontal="left" shrinkToFit="1"/>
    </xf>
    <xf numFmtId="0" fontId="8" fillId="0" borderId="13"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4" xfId="1" applyFont="1" applyBorder="1" applyAlignment="1">
      <alignment horizontal="center" vertical="center" wrapText="1"/>
    </xf>
    <xf numFmtId="0" fontId="12" fillId="0" borderId="15" xfId="1" applyFont="1" applyBorder="1" applyAlignment="1">
      <alignment horizontal="distributed" vertical="center" wrapText="1"/>
    </xf>
    <xf numFmtId="0" fontId="12" fillId="0" borderId="20" xfId="1" applyFont="1" applyBorder="1" applyAlignment="1">
      <alignment horizontal="distributed" vertical="center" wrapText="1"/>
    </xf>
    <xf numFmtId="0" fontId="12" fillId="0" borderId="4" xfId="4" applyFont="1" applyBorder="1" applyAlignment="1">
      <alignment horizontal="center" vertical="center"/>
    </xf>
    <xf numFmtId="0" fontId="12" fillId="0" borderId="5" xfId="4" applyFont="1" applyBorder="1" applyAlignment="1">
      <alignment horizontal="center" vertical="center"/>
    </xf>
    <xf numFmtId="0" fontId="12" fillId="0" borderId="6" xfId="4" applyFont="1" applyBorder="1" applyAlignment="1">
      <alignment horizontal="center" vertical="center"/>
    </xf>
    <xf numFmtId="0" fontId="12" fillId="0" borderId="28" xfId="4" applyFont="1" applyBorder="1" applyAlignment="1">
      <alignment horizontal="center" vertical="center"/>
    </xf>
    <xf numFmtId="0" fontId="12" fillId="0" borderId="25" xfId="4" applyFont="1" applyBorder="1" applyAlignment="1">
      <alignment horizontal="center" vertical="center"/>
    </xf>
    <xf numFmtId="0" fontId="12" fillId="0" borderId="4" xfId="4" applyFont="1" applyBorder="1" applyAlignment="1">
      <alignment horizontal="center" vertical="center" wrapText="1"/>
    </xf>
    <xf numFmtId="0" fontId="12" fillId="0" borderId="5" xfId="4" applyFont="1" applyBorder="1" applyAlignment="1">
      <alignment horizontal="center" vertical="center" wrapText="1"/>
    </xf>
    <xf numFmtId="0" fontId="12" fillId="0" borderId="4" xfId="4" applyFont="1" applyBorder="1" applyAlignment="1">
      <alignment horizontal="center" vertical="center" shrinkToFit="1"/>
    </xf>
    <xf numFmtId="0" fontId="12" fillId="0" borderId="5" xfId="4" applyFont="1" applyBorder="1" applyAlignment="1">
      <alignment horizontal="center" vertical="center" shrinkToFit="1"/>
    </xf>
    <xf numFmtId="0" fontId="12" fillId="0" borderId="6" xfId="4" applyFont="1" applyBorder="1" applyAlignment="1">
      <alignment horizontal="center" vertical="center" shrinkToFit="1"/>
    </xf>
    <xf numFmtId="0" fontId="12" fillId="0" borderId="3" xfId="4" applyFont="1" applyBorder="1" applyAlignment="1">
      <alignment horizontal="center" vertical="center" wrapText="1"/>
    </xf>
    <xf numFmtId="0" fontId="12" fillId="3" borderId="4" xfId="4" applyFont="1" applyFill="1" applyBorder="1" applyAlignment="1">
      <alignment horizontal="center" vertical="center"/>
    </xf>
    <xf numFmtId="0" fontId="12" fillId="3" borderId="6" xfId="4" applyFont="1" applyFill="1" applyBorder="1" applyAlignment="1">
      <alignment horizontal="center" vertical="center"/>
    </xf>
    <xf numFmtId="0" fontId="12" fillId="3" borderId="3" xfId="4" applyFont="1" applyFill="1" applyBorder="1" applyAlignment="1">
      <alignment horizontal="center" vertical="center"/>
    </xf>
    <xf numFmtId="179" fontId="12" fillId="3" borderId="3" xfId="4" applyNumberFormat="1" applyFont="1" applyFill="1" applyBorder="1" applyAlignment="1">
      <alignment horizontal="center" vertical="center" wrapText="1"/>
    </xf>
    <xf numFmtId="0" fontId="12" fillId="0" borderId="6" xfId="4" applyFont="1" applyBorder="1" applyAlignment="1">
      <alignment horizontal="center" vertical="center" wrapText="1"/>
    </xf>
    <xf numFmtId="0" fontId="12" fillId="0" borderId="3" xfId="4" applyFont="1" applyBorder="1" applyAlignment="1">
      <alignment horizontal="center" vertical="center" shrinkToFit="1"/>
    </xf>
    <xf numFmtId="0" fontId="12" fillId="0" borderId="0" xfId="4" applyFont="1" applyAlignment="1">
      <alignment horizontal="center" vertical="center" wrapText="1"/>
    </xf>
    <xf numFmtId="179" fontId="12" fillId="3" borderId="4" xfId="4" applyNumberFormat="1" applyFont="1" applyFill="1" applyBorder="1" applyAlignment="1">
      <alignment horizontal="center" vertical="center" wrapText="1"/>
    </xf>
    <xf numFmtId="179" fontId="12" fillId="3" borderId="5" xfId="4" applyNumberFormat="1" applyFont="1" applyFill="1" applyBorder="1" applyAlignment="1">
      <alignment horizontal="center" vertical="center" wrapText="1"/>
    </xf>
    <xf numFmtId="179" fontId="12" fillId="3" borderId="6" xfId="4" applyNumberFormat="1" applyFont="1" applyFill="1" applyBorder="1" applyAlignment="1">
      <alignment horizontal="center" vertical="center" wrapText="1"/>
    </xf>
    <xf numFmtId="0" fontId="12" fillId="0" borderId="0" xfId="4" applyFont="1" applyAlignment="1">
      <alignment horizontal="center" vertical="center"/>
    </xf>
    <xf numFmtId="0" fontId="10" fillId="2" borderId="3" xfId="1" applyFont="1" applyFill="1" applyBorder="1" applyAlignment="1">
      <alignment horizontal="center" vertical="center"/>
    </xf>
    <xf numFmtId="0" fontId="22" fillId="0" borderId="12"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24" xfId="1" applyFont="1" applyBorder="1" applyAlignment="1">
      <alignment horizontal="center" vertical="center" wrapText="1"/>
    </xf>
  </cellXfs>
  <cellStyles count="5">
    <cellStyle name="ハイパーリンク 2" xfId="2" xr:uid="{C743918E-4EDC-491F-8A24-D8DEE93DFDE0}"/>
    <cellStyle name="標準" xfId="0" builtinId="0"/>
    <cellStyle name="標準 2" xfId="4" xr:uid="{6BD44003-EE23-47D4-9409-70DA39F71409}"/>
    <cellStyle name="標準 2 2" xfId="1" xr:uid="{F02B5DAD-6F0C-423F-B0C4-A2A74DAB6B98}"/>
    <cellStyle name="標準_③-２加算様式（就労）" xfId="3" xr:uid="{78703E60-A06E-4FFA-BF9F-A456498E27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123544</xdr:colOff>
      <xdr:row>16</xdr:row>
      <xdr:rowOff>159683</xdr:rowOff>
    </xdr:from>
    <xdr:to>
      <xdr:col>44</xdr:col>
      <xdr:colOff>481853</xdr:colOff>
      <xdr:row>33</xdr:row>
      <xdr:rowOff>44823</xdr:rowOff>
    </xdr:to>
    <xdr:sp macro="" textlink="">
      <xdr:nvSpPr>
        <xdr:cNvPr id="2" name="テキスト ボックス 1">
          <a:extLst>
            <a:ext uri="{FF2B5EF4-FFF2-40B4-BE49-F238E27FC236}">
              <a16:creationId xmlns:a16="http://schemas.microsoft.com/office/drawing/2014/main" id="{8DC49EEF-E38C-4761-9B39-BFE21307E43E}"/>
            </a:ext>
          </a:extLst>
        </xdr:cNvPr>
        <xdr:cNvSpPr txBox="1"/>
      </xdr:nvSpPr>
      <xdr:spPr>
        <a:xfrm>
          <a:off x="14839669" y="3293408"/>
          <a:ext cx="3101509" cy="3447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　多機能型特例による事業所については、児童発達支援と放課後等デイサービスを一体的に作成してください。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　多機能型特例によらない事業所は、児童発達支援・放課後等デイサービスごとに勤務形態一覧表を作成してください。その際、当シートをコピーし追加して使用ください。</a:t>
          </a:r>
          <a:endParaRPr lang="ja-JP" altLang="ja-JP" sz="1000">
            <a:effectLst/>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居宅訪問型児童発達支援と保育所等訪問支援は、それぞれのサービスごとで１シート作成してください。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なお、訪問支援員が児童発達支援や放課後等デイサービスの従業者を兼ねる場合は、時間の重複がないよう、明確に分けて記載してください。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管理者が直接処遇職員を兼務する場合等、職種ごとに行を分けて記載し、また、勤務時間の区分を分けて記載してください。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121920</xdr:colOff>
      <xdr:row>34</xdr:row>
      <xdr:rowOff>43704</xdr:rowOff>
    </xdr:from>
    <xdr:to>
      <xdr:col>44</xdr:col>
      <xdr:colOff>470647</xdr:colOff>
      <xdr:row>52</xdr:row>
      <xdr:rowOff>156883</xdr:rowOff>
    </xdr:to>
    <xdr:sp macro="" textlink="">
      <xdr:nvSpPr>
        <xdr:cNvPr id="3" name="テキスト ボックス 2">
          <a:extLst>
            <a:ext uri="{FF2B5EF4-FFF2-40B4-BE49-F238E27FC236}">
              <a16:creationId xmlns:a16="http://schemas.microsoft.com/office/drawing/2014/main" id="{88A808A9-C6F2-4FAF-9DA1-5BD7E1CAD1F0}"/>
            </a:ext>
          </a:extLst>
        </xdr:cNvPr>
        <xdr:cNvSpPr txBox="1"/>
      </xdr:nvSpPr>
      <xdr:spPr>
        <a:xfrm>
          <a:off x="14838045" y="6949329"/>
          <a:ext cx="3091927" cy="3104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　児童発達支援事業所・放課後等デイサービス事業所においては、</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障害児の数に応じた必要な</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基準</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職員数の配置があるか、よく確認</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してください</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　また、</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加配要件となっている職員を除いてサービス提供時間を通じた基準人員の配置ができているか確認してください</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a:t>
          </a:r>
          <a:endParaRPr lang="ja-JP" altLang="ja-JP" sz="1000">
            <a:effectLst/>
            <a:latin typeface="BIZ UDゴシック" panose="020B0400000000000000" pitchFamily="49" charset="-128"/>
            <a:ea typeface="BIZ UDゴシック" panose="020B0400000000000000" pitchFamily="49" charset="-128"/>
          </a:endParaRPr>
        </a:p>
        <a:p>
          <a:endPar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　例えば、</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障害児の数が</a:t>
          </a:r>
          <a:r>
            <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人の場合、サービス提供時間を通じて少なくとも２人以上の児童指導員又は保育士の</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基準</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配置が必要</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です。</a:t>
          </a:r>
          <a:endPar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　主として重症心身障害児を通わせる事業所においては、児童指導員又は保育士、看護職員、 及び機能訓練担当職員について、</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サービス提供時間を通じて</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それぞれ１名以上の配置が必要です。（ただし、機能訓練担当職員に ついては、機能訓練を行わない時間帯は置かないことができる。 ）</a:t>
          </a:r>
          <a:endParaRPr lang="ja-JP" altLang="ja-JP" sz="1000">
            <a:effectLst/>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80402</xdr:colOff>
      <xdr:row>0</xdr:row>
      <xdr:rowOff>64994</xdr:rowOff>
    </xdr:from>
    <xdr:to>
      <xdr:col>43</xdr:col>
      <xdr:colOff>186018</xdr:colOff>
      <xdr:row>6</xdr:row>
      <xdr:rowOff>102534</xdr:rowOff>
    </xdr:to>
    <xdr:sp macro="" textlink="">
      <xdr:nvSpPr>
        <xdr:cNvPr id="4" name="テキスト ボックス 3">
          <a:extLst>
            <a:ext uri="{FF2B5EF4-FFF2-40B4-BE49-F238E27FC236}">
              <a16:creationId xmlns:a16="http://schemas.microsoft.com/office/drawing/2014/main" id="{E9AD75F6-4589-40DA-8EC7-7F99219F33AB}"/>
            </a:ext>
          </a:extLst>
        </xdr:cNvPr>
        <xdr:cNvSpPr txBox="1"/>
      </xdr:nvSpPr>
      <xdr:spPr>
        <a:xfrm>
          <a:off x="14796527" y="64994"/>
          <a:ext cx="2163016" cy="1123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B0F0"/>
              </a:solidFill>
              <a:latin typeface="BIZ UDゴシック" panose="020B0400000000000000" pitchFamily="49" charset="-128"/>
              <a:ea typeface="BIZ UDゴシック" panose="020B0400000000000000" pitchFamily="49" charset="-128"/>
            </a:rPr>
            <a:t>水色</a:t>
          </a:r>
          <a:r>
            <a:rPr kumimoji="1" lang="ja-JP" altLang="en-US" sz="1100" b="1" u="none" baseline="0">
              <a:solidFill>
                <a:srgbClr val="00B0F0"/>
              </a:solidFill>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のセルに入力してください。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900">
            <a:latin typeface="BIZ UDゴシック" panose="020B0400000000000000" pitchFamily="49" charset="-128"/>
            <a:ea typeface="BIZ UDゴシック" panose="020B0400000000000000" pitchFamily="49" charset="-128"/>
          </a:endParaRPr>
        </a:p>
        <a:p>
          <a:r>
            <a:rPr kumimoji="1" lang="ja-JP" altLang="en-US" sz="1100" b="1" u="sng">
              <a:solidFill>
                <a:schemeClr val="bg1">
                  <a:lumMod val="50000"/>
                </a:schemeClr>
              </a:solidFill>
              <a:latin typeface="BIZ UDゴシック" panose="020B0400000000000000" pitchFamily="49" charset="-128"/>
              <a:ea typeface="BIZ UDゴシック" panose="020B0400000000000000" pitchFamily="49" charset="-128"/>
            </a:rPr>
            <a:t>灰色</a:t>
          </a:r>
          <a:r>
            <a:rPr kumimoji="1" lang="ja-JP" altLang="en-US" sz="1100" b="1" u="none">
              <a:solidFill>
                <a:schemeClr val="bg1">
                  <a:lumMod val="50000"/>
                </a:schemeClr>
              </a:solidFill>
              <a:latin typeface="BIZ UDゴシック" panose="020B0400000000000000" pitchFamily="49" charset="-128"/>
              <a:ea typeface="BIZ UDゴシック" panose="020B0400000000000000" pitchFamily="49" charset="-128"/>
            </a:rPr>
            <a:t> </a:t>
          </a:r>
          <a:r>
            <a:rPr kumimoji="1" lang="ja-JP" altLang="en-US" sz="1000" u="none">
              <a:latin typeface="BIZ UDゴシック" panose="020B0400000000000000" pitchFamily="49" charset="-128"/>
              <a:ea typeface="BIZ UDゴシック" panose="020B0400000000000000" pitchFamily="49" charset="-128"/>
            </a:rPr>
            <a:t>のセルは計算式により自動計算されます</a:t>
          </a:r>
          <a:r>
            <a:rPr kumimoji="1" lang="ja-JP" altLang="en-US" sz="1000">
              <a:latin typeface="BIZ UDゴシック" panose="020B0400000000000000" pitchFamily="49" charset="-128"/>
              <a:ea typeface="BIZ UDゴシック" panose="020B0400000000000000" pitchFamily="49" charset="-128"/>
            </a:rPr>
            <a:t>が、結果に誤りがないか確認してください。</a:t>
          </a:r>
        </a:p>
      </xdr:txBody>
    </xdr:sp>
    <xdr:clientData/>
  </xdr:twoCellAnchor>
  <xdr:twoCellAnchor>
    <xdr:from>
      <xdr:col>51</xdr:col>
      <xdr:colOff>0</xdr:colOff>
      <xdr:row>51</xdr:row>
      <xdr:rowOff>0</xdr:rowOff>
    </xdr:from>
    <xdr:to>
      <xdr:col>58</xdr:col>
      <xdr:colOff>347661</xdr:colOff>
      <xdr:row>59</xdr:row>
      <xdr:rowOff>23812</xdr:rowOff>
    </xdr:to>
    <xdr:sp macro="" textlink="">
      <xdr:nvSpPr>
        <xdr:cNvPr id="5" name="角丸四角形 8">
          <a:extLst>
            <a:ext uri="{FF2B5EF4-FFF2-40B4-BE49-F238E27FC236}">
              <a16:creationId xmlns:a16="http://schemas.microsoft.com/office/drawing/2014/main" id="{4C106562-F5B5-44AF-AAF2-458D92AB67C3}"/>
            </a:ext>
          </a:extLst>
        </xdr:cNvPr>
        <xdr:cNvSpPr/>
      </xdr:nvSpPr>
      <xdr:spPr>
        <a:xfrm>
          <a:off x="21574125" y="9648825"/>
          <a:ext cx="5148261" cy="1890712"/>
        </a:xfrm>
        <a:prstGeom prst="round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lstStyle/>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障害児の数に応じた必要な職員数の配置があるか、よく確認すること。</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上記例</a:t>
          </a:r>
          <a:r>
            <a:rPr kumimoji="1"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において</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障害児の数が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人の場合、サービス提供時間を通じて少なくとも２人以上の児童指導員又は保育士の配置が必要だが、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25</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日</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土</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の配置に不足がある。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25</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日（土）のサービス提供時間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9:00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17:00</a:t>
          </a:r>
        </a:p>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○配置職員：保育士Ａ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13:00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18:00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　児童指導員</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C</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9:00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18:00</a:t>
          </a:r>
        </a:p>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9:00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13:00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の間で配置職員が１人となっているため不適</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児童発達支援管理責任者や無資格の指導員は員数に含められない</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160016\Desktop\&#9733;&#12377;&#12368;&#30906;&#35469;\&#20182;&#30476;&#21442;&#32771;\&#26032;&#28511;&#24066;&#12288;&#25351;&#23450;&#30003;&#35531;&#26360;&#39006;\01_&#20816;&#36890;&#25152;_&#27096;&#24335;20250000&#20107;&#26989;&#25152;&#21517;&#12295;&#12295;&#12295;&#12295;.xlsx" TargetMode="External"/><Relationship Id="rId1" Type="http://schemas.openxmlformats.org/officeDocument/2006/relationships/externalLinkPath" Target="/Users/n160016/Desktop/&#9733;&#12377;&#12368;&#30906;&#35469;/&#20182;&#30476;&#21442;&#32771;/&#26032;&#28511;&#24066;&#12288;&#25351;&#23450;&#30003;&#35531;&#26360;&#39006;/01_&#20816;&#36890;&#25152;_&#27096;&#24335;20250000&#20107;&#26989;&#25152;&#21517;&#12295;&#12295;&#12295;&#12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はじめに"/>
      <sheetName val="基本情報入力シート"/>
      <sheetName val="提出書類一覧表"/>
      <sheetName val="目次"/>
      <sheetName val="指定・更新・変更申請"/>
      <sheetName val="事業等開始・変更"/>
      <sheetName val="変更届"/>
      <sheetName val="付表16"/>
      <sheetName val="付表17"/>
      <sheetName val="付表18"/>
      <sheetName val="勤務形態一覧表（児発・放デイ）"/>
      <sheetName val="勤務形態一覧表（従たる_ 児発・放デイ）"/>
      <sheetName val="勤務形態一覧表（児発・放デイ　主として重心）"/>
      <sheetName val="勤務形態一覧表（児童発達支援センター）"/>
      <sheetName val="勤務形態一覧表（居宅・保育所等訪問） "/>
      <sheetName val="経歴書（管理者）児発・放デイ"/>
      <sheetName val="経歴書（管理者）居宅"/>
      <sheetName val="経歴書（管理者）保育所等訪問"/>
      <sheetName val="経歴書（児発管）児発・放デイ"/>
      <sheetName val="経歴書（児発管）居宅"/>
      <sheetName val="経歴書（児発管）保育所等訪問"/>
      <sheetName val="位置図"/>
      <sheetName val="概要写真"/>
      <sheetName val="平面図"/>
      <sheetName val="設備・備品"/>
      <sheetName val="主対象_児"/>
      <sheetName val="苦情解決_児"/>
      <sheetName val="誓約書"/>
      <sheetName val="誓約書別紙⑤"/>
      <sheetName val="役員等名簿（児発・放デイ）"/>
      <sheetName val="役員等名簿 (居宅）"/>
      <sheetName val="役員等名簿 (保育所等)"/>
      <sheetName val="協力医療機関"/>
      <sheetName val="利用予定者名簿"/>
      <sheetName val="(共生型)申出書"/>
      <sheetName val="近隣住民報告書"/>
      <sheetName val="介護給付費等届出書"/>
      <sheetName val="障害児通所　体制等状況一覧"/>
      <sheetName val="加算目次（児通所）"/>
      <sheetName val="報酬算定区分"/>
      <sheetName val="医療的ケア区分に応じた基本報酬の算定に関する届出書"/>
      <sheetName val="児童指導員等加配加算（変更・障害児通所支援）"/>
      <sheetName val="看護職員加配加算（障害児通所）"/>
      <sheetName val="福祉専門職員配置等加算（短期入所以外）"/>
      <sheetName val="栄養士"/>
      <sheetName val="食事提供加算"/>
      <sheetName val="強度行動障害児支援加算（児発・居宅・保育所）"/>
      <sheetName val="強度行動障害児支援加算（変更・放課後等デイサービス）"/>
      <sheetName val="送迎加算"/>
      <sheetName val="延長支援加算"/>
      <sheetName val="専門的支援体制加算（変更・障害児通所支援）"/>
      <sheetName val="専門的支援実施加算"/>
      <sheetName val="中核機能強化加算・中核機能強化事業所加算"/>
      <sheetName val="個別サポート加算（Ⅰ）（放課後等デイサービス）"/>
      <sheetName val="視覚・聴覚・言語機能障害児支援加算"/>
      <sheetName val="人工内耳装用児支援加算"/>
      <sheetName val="入浴支援加算"/>
      <sheetName val="訪問支援員特別加算（保育所等訪問・居宅訪問型児童発達）"/>
      <sheetName val="自己評価結果等未公表減算"/>
      <sheetName val="支援プログラム未公表減算"/>
      <sheetName val="共生型サービス体制強化加算・共生型サービス医療的ケア児支援加算"/>
      <sheetName val="業管登録(児)"/>
      <sheetName val="業管変更(児)"/>
      <sheetName val="選択肢"/>
    </sheetNames>
    <sheetDataSet>
      <sheetData sheetId="0"/>
      <sheetData sheetId="1"/>
      <sheetData sheetId="2">
        <row r="23">
          <cell r="D23"/>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33B9-11E7-4B7A-8B01-95BCC28D48F8}">
  <sheetPr>
    <tabColor rgb="FFFFC000"/>
    <pageSetUpPr fitToPage="1"/>
  </sheetPr>
  <dimension ref="B1:AU61"/>
  <sheetViews>
    <sheetView tabSelected="1" view="pageBreakPreview" zoomScale="90" zoomScaleNormal="100" zoomScaleSheetLayoutView="90" workbookViewId="0">
      <selection activeCell="M19" sqref="M19"/>
    </sheetView>
  </sheetViews>
  <sheetFormatPr defaultColWidth="9" defaultRowHeight="12.75"/>
  <cols>
    <col min="1" max="1" width="14.375" style="2" customWidth="1"/>
    <col min="2" max="2" width="2.625" style="2" customWidth="1"/>
    <col min="3" max="3" width="16.375" style="2" customWidth="1"/>
    <col min="4" max="4" width="3.75" style="2" customWidth="1"/>
    <col min="5" max="5" width="10" style="2" customWidth="1"/>
    <col min="6" max="6" width="11.75" style="2" customWidth="1"/>
    <col min="7" max="8" width="3.625" style="2" customWidth="1"/>
    <col min="9" max="36" width="3.375" style="2" customWidth="1"/>
    <col min="37" max="39" width="5.5" style="2" customWidth="1"/>
    <col min="40" max="40" width="16" style="2" customWidth="1"/>
    <col min="41" max="46" width="9" style="2"/>
    <col min="47" max="47" width="9" style="2" hidden="1" customWidth="1"/>
    <col min="48" max="16384" width="9" style="2"/>
  </cols>
  <sheetData>
    <row r="1" spans="2:47">
      <c r="B1" s="1" t="s">
        <v>0</v>
      </c>
      <c r="AN1" s="72"/>
      <c r="AO1" s="72"/>
      <c r="AP1" s="72"/>
    </row>
    <row r="2" spans="2:47">
      <c r="B2" s="3" t="s">
        <v>1</v>
      </c>
      <c r="C2" s="4"/>
      <c r="D2" s="1"/>
      <c r="E2" s="1"/>
      <c r="F2" s="1"/>
      <c r="G2" s="1"/>
      <c r="H2" s="1"/>
      <c r="I2" s="1"/>
      <c r="J2" s="1"/>
      <c r="K2" s="1"/>
      <c r="L2" s="1"/>
      <c r="M2" s="1"/>
      <c r="N2" s="1"/>
      <c r="O2" s="1"/>
    </row>
    <row r="3" spans="2:47">
      <c r="B3" s="3"/>
      <c r="C3" s="4"/>
      <c r="D3" s="1"/>
      <c r="E3" s="1"/>
      <c r="F3" s="1"/>
      <c r="G3" s="1"/>
      <c r="H3" s="1"/>
      <c r="I3" s="1"/>
      <c r="J3" s="1"/>
      <c r="K3" s="1"/>
      <c r="L3" s="1"/>
      <c r="M3" s="1"/>
      <c r="N3" s="1"/>
      <c r="O3" s="1"/>
      <c r="Q3" s="73">
        <v>2026</v>
      </c>
      <c r="R3" s="73"/>
      <c r="S3" s="73"/>
      <c r="T3" s="73"/>
      <c r="U3" s="74" t="s">
        <v>2</v>
      </c>
      <c r="V3" s="74"/>
      <c r="W3" s="73">
        <v>4</v>
      </c>
      <c r="X3" s="73"/>
      <c r="Y3" s="74" t="s">
        <v>3</v>
      </c>
      <c r="Z3" s="74"/>
    </row>
    <row r="4" spans="2:47">
      <c r="D4" s="5"/>
      <c r="E4" s="5"/>
      <c r="F4" s="5"/>
      <c r="G4" s="5"/>
      <c r="H4" s="5"/>
      <c r="I4" s="5"/>
      <c r="J4" s="5"/>
      <c r="K4" s="5"/>
      <c r="N4" s="5"/>
      <c r="O4" s="5"/>
      <c r="P4" s="5"/>
      <c r="Q4" s="5"/>
    </row>
    <row r="5" spans="2:47" ht="15.95" customHeight="1">
      <c r="C5" s="6" t="s">
        <v>4</v>
      </c>
      <c r="D5" s="141"/>
      <c r="E5" s="7" t="s">
        <v>5</v>
      </c>
      <c r="F5" s="8"/>
      <c r="G5" s="9"/>
      <c r="H5" s="141"/>
      <c r="I5" s="7" t="s">
        <v>6</v>
      </c>
      <c r="J5" s="10"/>
      <c r="K5" s="11"/>
      <c r="L5" s="11"/>
      <c r="M5" s="11"/>
      <c r="N5" s="12"/>
      <c r="O5" s="141"/>
      <c r="P5" s="11" t="s">
        <v>7</v>
      </c>
      <c r="Q5" s="11"/>
      <c r="R5" s="11"/>
      <c r="S5" s="10"/>
      <c r="T5" s="11"/>
      <c r="U5" s="11"/>
      <c r="V5" s="13"/>
      <c r="W5" s="141"/>
      <c r="X5" s="14" t="s">
        <v>8</v>
      </c>
      <c r="Y5" s="11"/>
      <c r="Z5" s="11"/>
      <c r="AA5" s="15"/>
      <c r="AB5" s="15"/>
      <c r="AC5" s="16"/>
      <c r="AD5" s="16"/>
      <c r="AE5" s="16"/>
      <c r="AF5" s="141"/>
      <c r="AG5" s="11" t="s">
        <v>9</v>
      </c>
      <c r="AH5" s="10"/>
      <c r="AI5" s="11"/>
      <c r="AJ5" s="11"/>
      <c r="AK5" s="11"/>
      <c r="AL5" s="10"/>
      <c r="AM5" s="17"/>
    </row>
    <row r="6" spans="2:47" ht="15.95" customHeight="1">
      <c r="C6" s="18" t="s">
        <v>10</v>
      </c>
      <c r="D6" s="75"/>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7"/>
    </row>
    <row r="7" spans="2:47" ht="15.95" customHeight="1">
      <c r="C7" s="18" t="s">
        <v>11</v>
      </c>
      <c r="D7" s="78"/>
      <c r="E7" s="79"/>
      <c r="F7" s="80"/>
      <c r="G7" s="81" t="s">
        <v>12</v>
      </c>
      <c r="H7" s="82"/>
      <c r="I7" s="82"/>
      <c r="J7" s="82"/>
      <c r="K7" s="83"/>
      <c r="L7" s="84" t="s">
        <v>13</v>
      </c>
      <c r="M7" s="85"/>
      <c r="N7" s="85"/>
      <c r="O7" s="85"/>
      <c r="P7" s="85"/>
      <c r="Q7" s="85"/>
      <c r="R7" s="85"/>
      <c r="S7" s="85"/>
      <c r="T7" s="85"/>
      <c r="U7" s="85"/>
      <c r="V7" s="86"/>
      <c r="W7" s="81" t="s">
        <v>14</v>
      </c>
      <c r="X7" s="82"/>
      <c r="Y7" s="82"/>
      <c r="Z7" s="82"/>
      <c r="AA7" s="82"/>
      <c r="AB7" s="82"/>
      <c r="AC7" s="82"/>
      <c r="AD7" s="82"/>
      <c r="AE7" s="82"/>
      <c r="AF7" s="82"/>
      <c r="AG7" s="82"/>
      <c r="AH7" s="82"/>
      <c r="AI7" s="82"/>
      <c r="AJ7" s="82"/>
      <c r="AK7" s="87">
        <v>40</v>
      </c>
      <c r="AL7" s="88"/>
      <c r="AM7" s="89"/>
    </row>
    <row r="8" spans="2:47" ht="15.95" customHeight="1">
      <c r="C8" s="18" t="s">
        <v>15</v>
      </c>
      <c r="D8" s="18" t="s">
        <v>16</v>
      </c>
      <c r="E8" s="78" t="s">
        <v>17</v>
      </c>
      <c r="F8" s="80"/>
      <c r="G8" s="18" t="s">
        <v>18</v>
      </c>
      <c r="H8" s="90" t="s">
        <v>17</v>
      </c>
      <c r="I8" s="90"/>
      <c r="J8" s="90"/>
      <c r="K8" s="90"/>
      <c r="L8" s="90"/>
      <c r="M8" s="90"/>
      <c r="N8" s="18" t="s">
        <v>19</v>
      </c>
      <c r="O8" s="90" t="s">
        <v>17</v>
      </c>
      <c r="P8" s="90"/>
      <c r="Q8" s="90"/>
      <c r="R8" s="90"/>
      <c r="S8" s="90"/>
      <c r="T8" s="90"/>
      <c r="U8" s="18" t="s">
        <v>20</v>
      </c>
      <c r="V8" s="90" t="s">
        <v>17</v>
      </c>
      <c r="W8" s="90"/>
      <c r="X8" s="90"/>
      <c r="Y8" s="90"/>
      <c r="Z8" s="90"/>
      <c r="AA8" s="90"/>
      <c r="AB8" s="19" t="s">
        <v>21</v>
      </c>
      <c r="AC8" s="90" t="s">
        <v>17</v>
      </c>
      <c r="AD8" s="90"/>
      <c r="AE8" s="90"/>
      <c r="AF8" s="90"/>
      <c r="AG8" s="90"/>
      <c r="AH8" s="90"/>
      <c r="AI8" s="19" t="s">
        <v>22</v>
      </c>
      <c r="AJ8" s="78" t="s">
        <v>17</v>
      </c>
      <c r="AK8" s="79"/>
      <c r="AL8" s="79"/>
      <c r="AM8" s="80"/>
    </row>
    <row r="9" spans="2:47" ht="15.95" customHeight="1">
      <c r="C9" s="91" t="s">
        <v>23</v>
      </c>
      <c r="D9" s="18" t="s">
        <v>24</v>
      </c>
      <c r="E9" s="78" t="s">
        <v>25</v>
      </c>
      <c r="F9" s="80"/>
      <c r="G9" s="18" t="s">
        <v>26</v>
      </c>
      <c r="H9" s="90" t="s">
        <v>27</v>
      </c>
      <c r="I9" s="90"/>
      <c r="J9" s="90"/>
      <c r="K9" s="90"/>
      <c r="L9" s="90"/>
      <c r="M9" s="90"/>
      <c r="N9" s="18" t="s">
        <v>28</v>
      </c>
      <c r="O9" s="90" t="s">
        <v>27</v>
      </c>
      <c r="P9" s="90"/>
      <c r="Q9" s="90"/>
      <c r="R9" s="90"/>
      <c r="S9" s="90"/>
      <c r="T9" s="90"/>
      <c r="U9" s="18" t="s">
        <v>29</v>
      </c>
      <c r="V9" s="90" t="s">
        <v>27</v>
      </c>
      <c r="W9" s="90"/>
      <c r="X9" s="90"/>
      <c r="Y9" s="90"/>
      <c r="Z9" s="90"/>
      <c r="AA9" s="90"/>
      <c r="AB9" s="18" t="s">
        <v>30</v>
      </c>
      <c r="AC9" s="90" t="s">
        <v>27</v>
      </c>
      <c r="AD9" s="90"/>
      <c r="AE9" s="90"/>
      <c r="AF9" s="90"/>
      <c r="AG9" s="90"/>
      <c r="AH9" s="90"/>
      <c r="AI9" s="18" t="s">
        <v>31</v>
      </c>
      <c r="AJ9" s="78" t="s">
        <v>27</v>
      </c>
      <c r="AK9" s="79"/>
      <c r="AL9" s="79"/>
      <c r="AM9" s="80"/>
    </row>
    <row r="10" spans="2:47" ht="15.95" customHeight="1">
      <c r="C10" s="91"/>
      <c r="D10" s="18" t="s">
        <v>32</v>
      </c>
      <c r="E10" s="78" t="s">
        <v>25</v>
      </c>
      <c r="F10" s="80"/>
      <c r="G10" s="18" t="s">
        <v>33</v>
      </c>
      <c r="H10" s="90" t="s">
        <v>27</v>
      </c>
      <c r="I10" s="90"/>
      <c r="J10" s="90"/>
      <c r="K10" s="90"/>
      <c r="L10" s="90"/>
      <c r="M10" s="90"/>
      <c r="N10" s="18" t="s">
        <v>34</v>
      </c>
      <c r="O10" s="90" t="s">
        <v>27</v>
      </c>
      <c r="P10" s="90"/>
      <c r="Q10" s="90"/>
      <c r="R10" s="90"/>
      <c r="S10" s="90"/>
      <c r="T10" s="90"/>
      <c r="U10" s="18" t="s">
        <v>35</v>
      </c>
      <c r="V10" s="90" t="s">
        <v>27</v>
      </c>
      <c r="W10" s="90"/>
      <c r="X10" s="90"/>
      <c r="Y10" s="90"/>
      <c r="Z10" s="90"/>
      <c r="AA10" s="90"/>
      <c r="AB10" s="18" t="s">
        <v>36</v>
      </c>
      <c r="AC10" s="90" t="s">
        <v>27</v>
      </c>
      <c r="AD10" s="90"/>
      <c r="AE10" s="90"/>
      <c r="AF10" s="90"/>
      <c r="AG10" s="90"/>
      <c r="AH10" s="90"/>
      <c r="AI10" s="18" t="s">
        <v>37</v>
      </c>
      <c r="AJ10" s="78" t="s">
        <v>27</v>
      </c>
      <c r="AK10" s="79"/>
      <c r="AL10" s="79"/>
      <c r="AM10" s="80"/>
      <c r="AU10" s="2" t="s">
        <v>38</v>
      </c>
    </row>
    <row r="11" spans="2:47">
      <c r="C11" s="21"/>
      <c r="D11" s="22"/>
      <c r="E11" s="22"/>
      <c r="F11" s="23"/>
      <c r="G11" s="23"/>
      <c r="H11" s="23"/>
      <c r="I11" s="23"/>
      <c r="J11" s="23"/>
      <c r="K11" s="23"/>
      <c r="L11" s="23"/>
      <c r="M11" s="23"/>
      <c r="N11" s="23"/>
      <c r="O11" s="23"/>
      <c r="P11" s="23"/>
      <c r="Q11" s="23"/>
      <c r="R11" s="23"/>
      <c r="S11" s="23"/>
      <c r="T11" s="23"/>
      <c r="U11" s="23"/>
      <c r="V11" s="23"/>
      <c r="W11" s="24"/>
      <c r="X11" s="24"/>
      <c r="Y11" s="24"/>
      <c r="Z11" s="24"/>
      <c r="AA11" s="24"/>
      <c r="AB11" s="24"/>
      <c r="AC11" s="25"/>
      <c r="AD11" s="25"/>
      <c r="AE11" s="25"/>
      <c r="AF11" s="25"/>
      <c r="AG11" s="25"/>
      <c r="AH11" s="25"/>
      <c r="AI11" s="24"/>
      <c r="AJ11" s="25"/>
      <c r="AK11" s="25"/>
      <c r="AL11" s="25"/>
      <c r="AM11" s="25"/>
      <c r="AU11" s="2" t="s">
        <v>39</v>
      </c>
    </row>
    <row r="12" spans="2:47" ht="13.15" thickBot="1">
      <c r="C12" s="21"/>
      <c r="D12" s="22"/>
      <c r="E12" s="22"/>
      <c r="F12" s="23"/>
      <c r="G12" s="23"/>
      <c r="H12" s="23"/>
      <c r="I12" s="23"/>
      <c r="J12" s="23"/>
      <c r="K12" s="23"/>
      <c r="L12" s="23"/>
      <c r="M12" s="23"/>
      <c r="N12" s="23"/>
      <c r="O12" s="23"/>
      <c r="P12" s="23"/>
      <c r="Q12" s="23"/>
      <c r="R12" s="23"/>
      <c r="S12" s="23"/>
      <c r="T12" s="23"/>
      <c r="U12" s="23"/>
      <c r="V12" s="23"/>
      <c r="W12" s="24"/>
      <c r="X12" s="24"/>
      <c r="Y12" s="24"/>
      <c r="Z12" s="24"/>
      <c r="AA12" s="24"/>
      <c r="AB12" s="24"/>
      <c r="AC12" s="25"/>
      <c r="AD12" s="25"/>
      <c r="AE12" s="25"/>
      <c r="AF12" s="25"/>
      <c r="AG12" s="25"/>
      <c r="AH12" s="25"/>
      <c r="AI12" s="24"/>
      <c r="AJ12" s="25"/>
      <c r="AK12" s="25"/>
      <c r="AL12" s="25"/>
      <c r="AM12" s="25"/>
      <c r="AU12" s="2" t="s">
        <v>40</v>
      </c>
    </row>
    <row r="13" spans="2:47" ht="18.75" customHeight="1">
      <c r="B13" s="92" t="s">
        <v>41</v>
      </c>
      <c r="C13" s="95" t="s">
        <v>42</v>
      </c>
      <c r="D13" s="98" t="s">
        <v>43</v>
      </c>
      <c r="E13" s="95" t="s">
        <v>44</v>
      </c>
      <c r="F13" s="95" t="s">
        <v>45</v>
      </c>
      <c r="G13" s="100" t="s">
        <v>46</v>
      </c>
      <c r="H13" s="142" t="s">
        <v>47</v>
      </c>
      <c r="I13" s="114" t="s">
        <v>48</v>
      </c>
      <c r="J13" s="115"/>
      <c r="K13" s="115"/>
      <c r="L13" s="115"/>
      <c r="M13" s="115"/>
      <c r="N13" s="115"/>
      <c r="O13" s="115"/>
      <c r="P13" s="115" t="s">
        <v>49</v>
      </c>
      <c r="Q13" s="115"/>
      <c r="R13" s="115"/>
      <c r="S13" s="115"/>
      <c r="T13" s="115"/>
      <c r="U13" s="115"/>
      <c r="V13" s="115"/>
      <c r="W13" s="115" t="s">
        <v>50</v>
      </c>
      <c r="X13" s="115"/>
      <c r="Y13" s="115"/>
      <c r="Z13" s="115"/>
      <c r="AA13" s="115"/>
      <c r="AB13" s="115"/>
      <c r="AC13" s="115"/>
      <c r="AD13" s="115" t="s">
        <v>51</v>
      </c>
      <c r="AE13" s="115"/>
      <c r="AF13" s="115"/>
      <c r="AG13" s="115"/>
      <c r="AH13" s="115"/>
      <c r="AI13" s="115"/>
      <c r="AJ13" s="116"/>
      <c r="AK13" s="117" t="s">
        <v>52</v>
      </c>
      <c r="AL13" s="103" t="s">
        <v>53</v>
      </c>
      <c r="AM13" s="103" t="s">
        <v>54</v>
      </c>
      <c r="AN13" s="105" t="s">
        <v>55</v>
      </c>
      <c r="AU13" s="2" t="s">
        <v>56</v>
      </c>
    </row>
    <row r="14" spans="2:47" ht="21.75" customHeight="1">
      <c r="B14" s="93"/>
      <c r="C14" s="96"/>
      <c r="D14" s="99"/>
      <c r="E14" s="96"/>
      <c r="F14" s="96"/>
      <c r="G14" s="101"/>
      <c r="H14" s="143"/>
      <c r="I14" s="26">
        <f>DATE($Q$3,$W$3,1)</f>
        <v>46113</v>
      </c>
      <c r="J14" s="27">
        <f>DATE($Q$3,$W$3,2)</f>
        <v>46114</v>
      </c>
      <c r="K14" s="27">
        <f>DATE($Q$3,$W$3,3)</f>
        <v>46115</v>
      </c>
      <c r="L14" s="27">
        <f>DATE($Q$3,$W$3,4)</f>
        <v>46116</v>
      </c>
      <c r="M14" s="27">
        <f>DATE($Q$3,$W$3,5)</f>
        <v>46117</v>
      </c>
      <c r="N14" s="27">
        <f>DATE($Q$3,$W$3,6)</f>
        <v>46118</v>
      </c>
      <c r="O14" s="27">
        <f>DATE($Q$3,$W$3,7)</f>
        <v>46119</v>
      </c>
      <c r="P14" s="27">
        <f>DATE($Q$3,$W$3,8)</f>
        <v>46120</v>
      </c>
      <c r="Q14" s="27">
        <f>DATE($Q$3,$W$3,9)</f>
        <v>46121</v>
      </c>
      <c r="R14" s="27">
        <f>DATE($Q$3,$W$3,10)</f>
        <v>46122</v>
      </c>
      <c r="S14" s="27">
        <f>DATE($Q$3,$W$3,11)</f>
        <v>46123</v>
      </c>
      <c r="T14" s="27">
        <f>DATE($Q$3,$W$3,12)</f>
        <v>46124</v>
      </c>
      <c r="U14" s="27">
        <f>DATE($Q$3,$W$3,13)</f>
        <v>46125</v>
      </c>
      <c r="V14" s="27">
        <f>DATE($Q$3,$W$3,14)</f>
        <v>46126</v>
      </c>
      <c r="W14" s="27">
        <f>DATE($Q$3,$W$3,15)</f>
        <v>46127</v>
      </c>
      <c r="X14" s="27">
        <f>DATE($Q$3,$W$3,16)</f>
        <v>46128</v>
      </c>
      <c r="Y14" s="27">
        <f>DATE($Q$3,$W$3,17)</f>
        <v>46129</v>
      </c>
      <c r="Z14" s="27">
        <f>DATE($Q$3,$W$3,18)</f>
        <v>46130</v>
      </c>
      <c r="AA14" s="27">
        <f>DATE($Q$3,$W$3,19)</f>
        <v>46131</v>
      </c>
      <c r="AB14" s="27">
        <f>DATE($Q$3,$W$3,20)</f>
        <v>46132</v>
      </c>
      <c r="AC14" s="27">
        <f>DATE($Q$3,$W$3,21)</f>
        <v>46133</v>
      </c>
      <c r="AD14" s="27">
        <f>DATE($Q$3,$W$3,22)</f>
        <v>46134</v>
      </c>
      <c r="AE14" s="27">
        <f>DATE($Q$3,$W$3,23)</f>
        <v>46135</v>
      </c>
      <c r="AF14" s="27">
        <f>DATE($Q$3,$W$3,24)</f>
        <v>46136</v>
      </c>
      <c r="AG14" s="27">
        <f>DATE($Q$3,$W$3,25)</f>
        <v>46137</v>
      </c>
      <c r="AH14" s="27">
        <f>DATE($Q$3,$W$3,26)</f>
        <v>46138</v>
      </c>
      <c r="AI14" s="27">
        <f>DATE($Q$3,$W$3,27)</f>
        <v>46139</v>
      </c>
      <c r="AJ14" s="28">
        <f>DATE($Q$3,$W$3,28)</f>
        <v>46140</v>
      </c>
      <c r="AK14" s="118"/>
      <c r="AL14" s="104"/>
      <c r="AM14" s="104"/>
      <c r="AN14" s="106"/>
      <c r="AU14" s="2" t="s">
        <v>57</v>
      </c>
    </row>
    <row r="15" spans="2:47">
      <c r="B15" s="94"/>
      <c r="C15" s="97"/>
      <c r="D15" s="99"/>
      <c r="E15" s="97"/>
      <c r="F15" s="97"/>
      <c r="G15" s="102"/>
      <c r="H15" s="144"/>
      <c r="I15" s="29">
        <f>DATE($Q$3,$W$3,1)</f>
        <v>46113</v>
      </c>
      <c r="J15" s="30">
        <f>DATE($Q$3,$W$3,2)</f>
        <v>46114</v>
      </c>
      <c r="K15" s="30">
        <f>DATE($Q$3,$W$3,3)</f>
        <v>46115</v>
      </c>
      <c r="L15" s="30">
        <f>DATE($Q$3,$W$3,4)</f>
        <v>46116</v>
      </c>
      <c r="M15" s="30">
        <f>DATE($Q$3,$W$3,5)</f>
        <v>46117</v>
      </c>
      <c r="N15" s="30">
        <f>DATE($Q$3,$W$3,6)</f>
        <v>46118</v>
      </c>
      <c r="O15" s="30">
        <f>DATE($Q$3,$W$3,7)</f>
        <v>46119</v>
      </c>
      <c r="P15" s="30">
        <f>DATE($Q$3,$W$3,8)</f>
        <v>46120</v>
      </c>
      <c r="Q15" s="30">
        <f>DATE($Q$3,$W$3,9)</f>
        <v>46121</v>
      </c>
      <c r="R15" s="30">
        <f>DATE($Q$3,$W$3,10)</f>
        <v>46122</v>
      </c>
      <c r="S15" s="30">
        <f>DATE($Q$3,$W$3,11)</f>
        <v>46123</v>
      </c>
      <c r="T15" s="30">
        <f>DATE($Q$3,$W$3,12)</f>
        <v>46124</v>
      </c>
      <c r="U15" s="30">
        <f>DATE($Q$3,$W$3,13)</f>
        <v>46125</v>
      </c>
      <c r="V15" s="30">
        <f>DATE($Q$3,$W$3,14)</f>
        <v>46126</v>
      </c>
      <c r="W15" s="30">
        <f>DATE($Q$3,$W$3,15)</f>
        <v>46127</v>
      </c>
      <c r="X15" s="30">
        <f>DATE($Q$3,$W$3,16)</f>
        <v>46128</v>
      </c>
      <c r="Y15" s="30">
        <f>DATE($Q$3,$W$3,17)</f>
        <v>46129</v>
      </c>
      <c r="Z15" s="30">
        <f>DATE($Q$3,$W$3,18)</f>
        <v>46130</v>
      </c>
      <c r="AA15" s="30">
        <f>DATE($Q$3,$W$3,19)</f>
        <v>46131</v>
      </c>
      <c r="AB15" s="30">
        <f>DATE($Q$3,$W$3,20)</f>
        <v>46132</v>
      </c>
      <c r="AC15" s="30">
        <f>DATE($Q$3,$W$3,21)</f>
        <v>46133</v>
      </c>
      <c r="AD15" s="30">
        <f>DATE($Q$3,$W$3,22)</f>
        <v>46134</v>
      </c>
      <c r="AE15" s="30">
        <f>DATE($Q$3,$W$3,23)</f>
        <v>46135</v>
      </c>
      <c r="AF15" s="30">
        <f>DATE($Q$3,$W$3,24)</f>
        <v>46136</v>
      </c>
      <c r="AG15" s="30">
        <f>DATE($Q$3,$W$3,25)</f>
        <v>46137</v>
      </c>
      <c r="AH15" s="30">
        <f>DATE($Q$3,$W$3,26)</f>
        <v>46138</v>
      </c>
      <c r="AI15" s="30">
        <f>DATE($Q$3,$W$3,27)</f>
        <v>46139</v>
      </c>
      <c r="AJ15" s="31">
        <f>DATE($Q$3,$W$3,28)</f>
        <v>46140</v>
      </c>
      <c r="AK15" s="118"/>
      <c r="AL15" s="104"/>
      <c r="AM15" s="104"/>
      <c r="AN15" s="106"/>
      <c r="AU15" s="2" t="s">
        <v>58</v>
      </c>
    </row>
    <row r="16" spans="2:47" ht="17.100000000000001" customHeight="1">
      <c r="B16" s="32">
        <v>1</v>
      </c>
      <c r="C16" s="33"/>
      <c r="D16" s="20"/>
      <c r="E16" s="33"/>
      <c r="F16" s="33"/>
      <c r="G16" s="20"/>
      <c r="H16" s="34"/>
      <c r="I16" s="35"/>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7"/>
      <c r="AK16" s="38"/>
      <c r="AL16" s="39">
        <f>AK16/4</f>
        <v>0</v>
      </c>
      <c r="AM16" s="40">
        <f>TRUNC(AL16/$AK$7,1)</f>
        <v>0</v>
      </c>
      <c r="AN16" s="41"/>
      <c r="AU16" s="2" t="s">
        <v>59</v>
      </c>
    </row>
    <row r="17" spans="2:47" ht="17.100000000000001" customHeight="1">
      <c r="B17" s="32">
        <v>2</v>
      </c>
      <c r="C17" s="33"/>
      <c r="D17" s="20"/>
      <c r="E17" s="33"/>
      <c r="F17" s="33"/>
      <c r="G17" s="20"/>
      <c r="H17" s="34"/>
      <c r="I17" s="35"/>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7"/>
      <c r="AK17" s="38"/>
      <c r="AL17" s="39">
        <f t="shared" ref="AL17:AL32" si="0">AK17/4</f>
        <v>0</v>
      </c>
      <c r="AM17" s="40">
        <f t="shared" ref="AM17:AM32" si="1">TRUNC(AL17/$AK$7,1)</f>
        <v>0</v>
      </c>
      <c r="AN17" s="41"/>
      <c r="AU17" s="2" t="s">
        <v>60</v>
      </c>
    </row>
    <row r="18" spans="2:47" ht="17.100000000000001" customHeight="1">
      <c r="B18" s="32">
        <v>3</v>
      </c>
      <c r="C18" s="33"/>
      <c r="D18" s="20"/>
      <c r="E18" s="33"/>
      <c r="F18" s="33"/>
      <c r="G18" s="20"/>
      <c r="H18" s="34"/>
      <c r="I18" s="35"/>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7"/>
      <c r="AK18" s="38"/>
      <c r="AL18" s="39">
        <f t="shared" si="0"/>
        <v>0</v>
      </c>
      <c r="AM18" s="40">
        <f t="shared" si="1"/>
        <v>0</v>
      </c>
      <c r="AN18" s="41"/>
      <c r="AU18" s="2" t="s">
        <v>61</v>
      </c>
    </row>
    <row r="19" spans="2:47" ht="17.100000000000001" customHeight="1">
      <c r="B19" s="32">
        <v>4</v>
      </c>
      <c r="C19" s="42"/>
      <c r="D19" s="43"/>
      <c r="E19" s="42"/>
      <c r="F19" s="42"/>
      <c r="G19" s="20"/>
      <c r="H19" s="34"/>
      <c r="I19" s="44"/>
      <c r="J19" s="45"/>
      <c r="K19" s="45"/>
      <c r="L19" s="45"/>
      <c r="M19" s="45"/>
      <c r="N19" s="45"/>
      <c r="O19" s="45"/>
      <c r="P19" s="45"/>
      <c r="Q19" s="45"/>
      <c r="R19" s="45"/>
      <c r="S19" s="45"/>
      <c r="T19" s="45"/>
      <c r="U19" s="45"/>
      <c r="V19" s="45"/>
      <c r="W19" s="45"/>
      <c r="X19" s="45"/>
      <c r="Y19" s="45"/>
      <c r="Z19" s="45"/>
      <c r="AA19" s="36"/>
      <c r="AB19" s="36"/>
      <c r="AC19" s="36"/>
      <c r="AD19" s="36"/>
      <c r="AE19" s="36"/>
      <c r="AF19" s="36"/>
      <c r="AG19" s="36"/>
      <c r="AH19" s="36"/>
      <c r="AI19" s="36"/>
      <c r="AJ19" s="37"/>
      <c r="AK19" s="38"/>
      <c r="AL19" s="39">
        <f t="shared" si="0"/>
        <v>0</v>
      </c>
      <c r="AM19" s="40">
        <f t="shared" si="1"/>
        <v>0</v>
      </c>
      <c r="AN19" s="41"/>
      <c r="AU19" s="2" t="s">
        <v>62</v>
      </c>
    </row>
    <row r="20" spans="2:47" ht="17.100000000000001" customHeight="1">
      <c r="B20" s="32">
        <v>5</v>
      </c>
      <c r="C20" s="33"/>
      <c r="D20" s="20"/>
      <c r="E20" s="33"/>
      <c r="F20" s="33"/>
      <c r="G20" s="20"/>
      <c r="H20" s="34"/>
      <c r="I20" s="35"/>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7"/>
      <c r="AK20" s="38"/>
      <c r="AL20" s="39">
        <f t="shared" si="0"/>
        <v>0</v>
      </c>
      <c r="AM20" s="40">
        <f t="shared" si="1"/>
        <v>0</v>
      </c>
      <c r="AN20" s="41"/>
      <c r="AU20" s="2" t="s">
        <v>63</v>
      </c>
    </row>
    <row r="21" spans="2:47" ht="17.100000000000001" customHeight="1">
      <c r="B21" s="32">
        <v>6</v>
      </c>
      <c r="C21" s="33"/>
      <c r="D21" s="20"/>
      <c r="E21" s="33"/>
      <c r="F21" s="33"/>
      <c r="G21" s="20"/>
      <c r="H21" s="34"/>
      <c r="I21" s="35"/>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7"/>
      <c r="AK21" s="38"/>
      <c r="AL21" s="39">
        <f t="shared" si="0"/>
        <v>0</v>
      </c>
      <c r="AM21" s="40">
        <f t="shared" si="1"/>
        <v>0</v>
      </c>
      <c r="AN21" s="41"/>
      <c r="AU21" s="2" t="s">
        <v>64</v>
      </c>
    </row>
    <row r="22" spans="2:47" ht="17.100000000000001" customHeight="1">
      <c r="B22" s="32">
        <v>7</v>
      </c>
      <c r="C22" s="33"/>
      <c r="D22" s="20"/>
      <c r="E22" s="33"/>
      <c r="F22" s="33"/>
      <c r="G22" s="20"/>
      <c r="H22" s="34"/>
      <c r="I22" s="35"/>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7"/>
      <c r="AK22" s="38"/>
      <c r="AL22" s="39">
        <f t="shared" si="0"/>
        <v>0</v>
      </c>
      <c r="AM22" s="40">
        <f t="shared" si="1"/>
        <v>0</v>
      </c>
      <c r="AN22" s="41"/>
      <c r="AU22" s="2" t="s">
        <v>65</v>
      </c>
    </row>
    <row r="23" spans="2:47" ht="17.100000000000001" customHeight="1">
      <c r="B23" s="32">
        <v>8</v>
      </c>
      <c r="C23" s="33"/>
      <c r="D23" s="20"/>
      <c r="E23" s="33"/>
      <c r="F23" s="33"/>
      <c r="G23" s="20"/>
      <c r="H23" s="34"/>
      <c r="I23" s="35"/>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7"/>
      <c r="AK23" s="38"/>
      <c r="AL23" s="39">
        <f t="shared" si="0"/>
        <v>0</v>
      </c>
      <c r="AM23" s="40">
        <f t="shared" si="1"/>
        <v>0</v>
      </c>
      <c r="AN23" s="41"/>
    </row>
    <row r="24" spans="2:47" ht="17.100000000000001" customHeight="1">
      <c r="B24" s="32">
        <v>9</v>
      </c>
      <c r="C24" s="33"/>
      <c r="D24" s="20"/>
      <c r="E24" s="33"/>
      <c r="F24" s="33"/>
      <c r="G24" s="20"/>
      <c r="H24" s="34"/>
      <c r="I24" s="35"/>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7"/>
      <c r="AK24" s="38"/>
      <c r="AL24" s="39">
        <f t="shared" si="0"/>
        <v>0</v>
      </c>
      <c r="AM24" s="40">
        <f t="shared" si="1"/>
        <v>0</v>
      </c>
      <c r="AN24" s="41"/>
    </row>
    <row r="25" spans="2:47" ht="17.100000000000001" customHeight="1">
      <c r="B25" s="32">
        <v>10</v>
      </c>
      <c r="C25" s="33"/>
      <c r="D25" s="20"/>
      <c r="E25" s="33"/>
      <c r="F25" s="33"/>
      <c r="G25" s="20"/>
      <c r="H25" s="34"/>
      <c r="I25" s="35"/>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7"/>
      <c r="AK25" s="38"/>
      <c r="AL25" s="39">
        <f t="shared" si="0"/>
        <v>0</v>
      </c>
      <c r="AM25" s="40">
        <f t="shared" si="1"/>
        <v>0</v>
      </c>
      <c r="AN25" s="41"/>
    </row>
    <row r="26" spans="2:47" ht="17.100000000000001" customHeight="1">
      <c r="B26" s="32">
        <v>11</v>
      </c>
      <c r="C26" s="33"/>
      <c r="D26" s="20"/>
      <c r="E26" s="33"/>
      <c r="F26" s="33"/>
      <c r="G26" s="20"/>
      <c r="H26" s="34"/>
      <c r="I26" s="35"/>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7"/>
      <c r="AK26" s="38"/>
      <c r="AL26" s="39">
        <f t="shared" si="0"/>
        <v>0</v>
      </c>
      <c r="AM26" s="40">
        <f t="shared" si="1"/>
        <v>0</v>
      </c>
      <c r="AN26" s="41"/>
    </row>
    <row r="27" spans="2:47" ht="17.100000000000001" customHeight="1">
      <c r="B27" s="32">
        <v>12</v>
      </c>
      <c r="C27" s="33"/>
      <c r="D27" s="20"/>
      <c r="E27" s="33"/>
      <c r="F27" s="33"/>
      <c r="G27" s="20"/>
      <c r="H27" s="34"/>
      <c r="I27" s="35"/>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7"/>
      <c r="AK27" s="38"/>
      <c r="AL27" s="39">
        <f t="shared" si="0"/>
        <v>0</v>
      </c>
      <c r="AM27" s="40">
        <f t="shared" si="1"/>
        <v>0</v>
      </c>
      <c r="AN27" s="41"/>
    </row>
    <row r="28" spans="2:47" ht="17.100000000000001" customHeight="1">
      <c r="B28" s="32">
        <v>13</v>
      </c>
      <c r="C28" s="33"/>
      <c r="D28" s="20"/>
      <c r="E28" s="33"/>
      <c r="F28" s="33"/>
      <c r="G28" s="20"/>
      <c r="H28" s="34"/>
      <c r="I28" s="35"/>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7"/>
      <c r="AK28" s="38"/>
      <c r="AL28" s="39">
        <f t="shared" si="0"/>
        <v>0</v>
      </c>
      <c r="AM28" s="40">
        <f t="shared" si="1"/>
        <v>0</v>
      </c>
      <c r="AN28" s="41"/>
    </row>
    <row r="29" spans="2:47" ht="17.100000000000001" customHeight="1">
      <c r="B29" s="32">
        <v>14</v>
      </c>
      <c r="C29" s="33"/>
      <c r="D29" s="20"/>
      <c r="E29" s="33"/>
      <c r="F29" s="33"/>
      <c r="G29" s="20"/>
      <c r="H29" s="34"/>
      <c r="I29" s="35"/>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7"/>
      <c r="AK29" s="38"/>
      <c r="AL29" s="39">
        <f t="shared" si="0"/>
        <v>0</v>
      </c>
      <c r="AM29" s="40">
        <f t="shared" si="1"/>
        <v>0</v>
      </c>
      <c r="AN29" s="41"/>
    </row>
    <row r="30" spans="2:47" ht="17.100000000000001" customHeight="1">
      <c r="B30" s="32">
        <v>15</v>
      </c>
      <c r="C30" s="33"/>
      <c r="D30" s="20"/>
      <c r="E30" s="33"/>
      <c r="F30" s="33"/>
      <c r="G30" s="20"/>
      <c r="H30" s="34"/>
      <c r="I30" s="35"/>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7"/>
      <c r="AK30" s="38"/>
      <c r="AL30" s="39">
        <f t="shared" si="0"/>
        <v>0</v>
      </c>
      <c r="AM30" s="40">
        <f t="shared" si="1"/>
        <v>0</v>
      </c>
      <c r="AN30" s="41"/>
    </row>
    <row r="31" spans="2:47" ht="17.100000000000001" customHeight="1">
      <c r="B31" s="32">
        <v>16</v>
      </c>
      <c r="C31" s="46"/>
      <c r="D31" s="47"/>
      <c r="E31" s="46"/>
      <c r="F31" s="46"/>
      <c r="G31" s="20"/>
      <c r="H31" s="34"/>
      <c r="I31" s="48"/>
      <c r="J31" s="49"/>
      <c r="K31" s="49"/>
      <c r="L31" s="49"/>
      <c r="M31" s="49"/>
      <c r="N31" s="49"/>
      <c r="O31" s="49"/>
      <c r="P31" s="49"/>
      <c r="Q31" s="49"/>
      <c r="R31" s="49"/>
      <c r="S31" s="49"/>
      <c r="T31" s="49"/>
      <c r="U31" s="49"/>
      <c r="V31" s="49"/>
      <c r="W31" s="49"/>
      <c r="X31" s="49"/>
      <c r="Y31" s="49"/>
      <c r="Z31" s="49"/>
      <c r="AA31" s="36"/>
      <c r="AB31" s="36"/>
      <c r="AC31" s="36"/>
      <c r="AD31" s="36"/>
      <c r="AE31" s="36"/>
      <c r="AF31" s="36"/>
      <c r="AG31" s="36"/>
      <c r="AH31" s="36"/>
      <c r="AI31" s="36"/>
      <c r="AJ31" s="37"/>
      <c r="AK31" s="38"/>
      <c r="AL31" s="39">
        <f t="shared" si="0"/>
        <v>0</v>
      </c>
      <c r="AM31" s="40">
        <f t="shared" si="1"/>
        <v>0</v>
      </c>
      <c r="AN31" s="41"/>
    </row>
    <row r="32" spans="2:47" ht="17.100000000000001" customHeight="1" thickBot="1">
      <c r="B32" s="50">
        <v>17</v>
      </c>
      <c r="C32" s="42"/>
      <c r="D32" s="43"/>
      <c r="E32" s="42"/>
      <c r="F32" s="42"/>
      <c r="G32" s="43"/>
      <c r="H32" s="51"/>
      <c r="I32" s="44"/>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52"/>
      <c r="AK32" s="53"/>
      <c r="AL32" s="54">
        <f t="shared" si="0"/>
        <v>0</v>
      </c>
      <c r="AM32" s="40">
        <f t="shared" si="1"/>
        <v>0</v>
      </c>
      <c r="AN32" s="55"/>
    </row>
    <row r="33" spans="2:43" ht="17.100000000000001" customHeight="1" thickTop="1" thickBot="1">
      <c r="B33" s="107" t="s">
        <v>66</v>
      </c>
      <c r="C33" s="108"/>
      <c r="D33" s="108"/>
      <c r="E33" s="108"/>
      <c r="F33" s="108"/>
      <c r="G33" s="108"/>
      <c r="H33" s="109"/>
      <c r="I33" s="56"/>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8"/>
      <c r="AK33" s="110"/>
      <c r="AL33" s="111"/>
      <c r="AM33" s="111"/>
      <c r="AN33" s="112"/>
    </row>
    <row r="34" spans="2:43" ht="17.100000000000001" customHeight="1">
      <c r="B34" s="59" t="s">
        <v>67</v>
      </c>
      <c r="C34" s="60"/>
    </row>
    <row r="35" spans="2:43" s="59" customFormat="1" ht="11.85" customHeight="1">
      <c r="B35" s="61">
        <v>1</v>
      </c>
      <c r="C35" s="113" t="s">
        <v>68</v>
      </c>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62"/>
      <c r="AL35" s="62"/>
      <c r="AM35" s="62"/>
    </row>
    <row r="36" spans="2:43" s="59" customFormat="1" ht="11.85" customHeight="1">
      <c r="B36" s="61">
        <v>2</v>
      </c>
      <c r="C36" s="60" t="s">
        <v>69</v>
      </c>
    </row>
    <row r="37" spans="2:43" s="59" customFormat="1" ht="11.85" customHeight="1">
      <c r="B37" s="61">
        <v>3</v>
      </c>
      <c r="C37" s="60" t="s">
        <v>70</v>
      </c>
    </row>
    <row r="38" spans="2:43" s="59" customFormat="1" ht="11.85" customHeight="1">
      <c r="B38" s="61"/>
      <c r="C38" s="60" t="s">
        <v>71</v>
      </c>
    </row>
    <row r="39" spans="2:43" s="59" customFormat="1" ht="11.85" customHeight="1">
      <c r="B39" s="61">
        <v>4</v>
      </c>
      <c r="C39" s="63" t="s">
        <v>72</v>
      </c>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2"/>
      <c r="AL39" s="62"/>
      <c r="AM39" s="62"/>
    </row>
    <row r="40" spans="2:43" s="59" customFormat="1" ht="11.85" customHeight="1">
      <c r="B40" s="61"/>
      <c r="C40" s="63" t="s">
        <v>73</v>
      </c>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2"/>
      <c r="AL40" s="62"/>
      <c r="AM40" s="62"/>
    </row>
    <row r="41" spans="2:43" s="59" customFormat="1" ht="11.85" customHeight="1">
      <c r="B41" s="61">
        <v>5</v>
      </c>
      <c r="C41" s="60" t="s">
        <v>74</v>
      </c>
    </row>
    <row r="42" spans="2:43" s="59" customFormat="1" ht="11.85" customHeight="1">
      <c r="B42" s="61">
        <v>6</v>
      </c>
      <c r="C42" s="60" t="s">
        <v>75</v>
      </c>
    </row>
    <row r="43" spans="2:43" s="59" customFormat="1" ht="11.85" customHeight="1">
      <c r="B43" s="61"/>
      <c r="C43" s="60" t="s">
        <v>76</v>
      </c>
    </row>
    <row r="44" spans="2:43" s="59" customFormat="1" ht="11.85" customHeight="1">
      <c r="B44" s="61">
        <v>7</v>
      </c>
      <c r="C44" s="60" t="s">
        <v>77</v>
      </c>
    </row>
    <row r="45" spans="2:43" s="59" customFormat="1" ht="11.85" customHeight="1">
      <c r="B45" s="61">
        <v>8</v>
      </c>
      <c r="C45" s="60" t="s">
        <v>78</v>
      </c>
    </row>
    <row r="46" spans="2:43" s="59" customFormat="1" ht="11.85" customHeight="1">
      <c r="B46" s="61">
        <v>9</v>
      </c>
      <c r="C46" s="60" t="s">
        <v>79</v>
      </c>
    </row>
    <row r="47" spans="2:43" s="59" customFormat="1" ht="11.85" customHeight="1">
      <c r="B47" s="61"/>
      <c r="C47" s="60"/>
    </row>
    <row r="48" spans="2:43" ht="14.25">
      <c r="C48" s="64" t="s">
        <v>80</v>
      </c>
      <c r="D48" s="65"/>
      <c r="E48" s="66"/>
      <c r="F48" s="66"/>
      <c r="G48" s="66"/>
      <c r="H48" s="66"/>
      <c r="I48" s="66"/>
      <c r="J48" s="66"/>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6"/>
      <c r="AQ48" s="66"/>
    </row>
    <row r="49" spans="3:38" ht="18" customHeight="1">
      <c r="C49" s="67"/>
      <c r="D49" s="124" t="s">
        <v>38</v>
      </c>
      <c r="E49" s="125"/>
      <c r="F49" s="125"/>
      <c r="G49" s="126" t="s">
        <v>81</v>
      </c>
      <c r="H49" s="127"/>
      <c r="I49" s="127"/>
      <c r="J49" s="128"/>
      <c r="K49" s="129" t="s">
        <v>40</v>
      </c>
      <c r="L49" s="129"/>
      <c r="M49" s="129"/>
      <c r="N49" s="129"/>
      <c r="O49" s="129" t="s">
        <v>56</v>
      </c>
      <c r="P49" s="129"/>
      <c r="Q49" s="129"/>
      <c r="R49" s="129"/>
      <c r="S49" s="119" t="s">
        <v>57</v>
      </c>
      <c r="T49" s="120"/>
      <c r="U49" s="120"/>
      <c r="V49" s="121"/>
      <c r="W49" s="119" t="s">
        <v>58</v>
      </c>
      <c r="X49" s="120"/>
      <c r="Y49" s="120"/>
      <c r="Z49" s="121"/>
      <c r="AA49" s="119" t="s">
        <v>59</v>
      </c>
      <c r="AB49" s="120"/>
      <c r="AC49" s="120"/>
      <c r="AD49" s="121"/>
      <c r="AE49" s="119" t="s">
        <v>60</v>
      </c>
      <c r="AF49" s="120"/>
      <c r="AG49" s="120"/>
      <c r="AH49" s="121"/>
      <c r="AI49" s="119" t="s">
        <v>61</v>
      </c>
      <c r="AJ49" s="120"/>
      <c r="AK49" s="120"/>
      <c r="AL49" s="121"/>
    </row>
    <row r="50" spans="3:38" ht="18" customHeight="1">
      <c r="C50" s="67"/>
      <c r="D50" s="122" t="s">
        <v>82</v>
      </c>
      <c r="E50" s="123"/>
      <c r="F50" s="68" t="s">
        <v>83</v>
      </c>
      <c r="G50" s="119" t="s">
        <v>84</v>
      </c>
      <c r="H50" s="121"/>
      <c r="I50" s="119" t="s">
        <v>85</v>
      </c>
      <c r="J50" s="121"/>
      <c r="K50" s="119" t="s">
        <v>84</v>
      </c>
      <c r="L50" s="121"/>
      <c r="M50" s="119" t="s">
        <v>85</v>
      </c>
      <c r="N50" s="121"/>
      <c r="O50" s="119" t="s">
        <v>84</v>
      </c>
      <c r="P50" s="121"/>
      <c r="Q50" s="119" t="s">
        <v>85</v>
      </c>
      <c r="R50" s="121"/>
      <c r="S50" s="119" t="s">
        <v>84</v>
      </c>
      <c r="T50" s="121"/>
      <c r="U50" s="119" t="s">
        <v>85</v>
      </c>
      <c r="V50" s="121"/>
      <c r="W50" s="119" t="s">
        <v>84</v>
      </c>
      <c r="X50" s="121"/>
      <c r="Y50" s="119" t="s">
        <v>85</v>
      </c>
      <c r="Z50" s="121"/>
      <c r="AA50" s="119" t="s">
        <v>84</v>
      </c>
      <c r="AB50" s="121"/>
      <c r="AC50" s="119" t="s">
        <v>85</v>
      </c>
      <c r="AD50" s="121"/>
      <c r="AE50" s="119" t="s">
        <v>84</v>
      </c>
      <c r="AF50" s="121"/>
      <c r="AG50" s="119" t="s">
        <v>85</v>
      </c>
      <c r="AH50" s="121"/>
      <c r="AI50" s="119" t="s">
        <v>84</v>
      </c>
      <c r="AJ50" s="121"/>
      <c r="AK50" s="119" t="s">
        <v>85</v>
      </c>
      <c r="AL50" s="121"/>
    </row>
    <row r="51" spans="3:38" ht="19.5" customHeight="1">
      <c r="C51" s="69" t="s">
        <v>86</v>
      </c>
      <c r="D51" s="130">
        <f>COUNTIFS($C$16:$C$32,D$49,$D$16:$D$32,"A",$F$16:$F$32,"*")</f>
        <v>0</v>
      </c>
      <c r="E51" s="131"/>
      <c r="F51" s="70">
        <f>COUNTIFS($C$16:$C$32,D$49,$D$16:$D$32,"B",$F$16:$F$32,"*")</f>
        <v>0</v>
      </c>
      <c r="G51" s="132">
        <f>COUNTIFS($C$16:$C$32,G$49,$D$16:$D$32,"A",$F$16:$F$32,"*")</f>
        <v>0</v>
      </c>
      <c r="H51" s="132"/>
      <c r="I51" s="132">
        <f>COUNTIFS($C$16:$C$32,G$49,$D$16:$D$32,"B",$F$16:$F$32,"*")</f>
        <v>0</v>
      </c>
      <c r="J51" s="132"/>
      <c r="K51" s="132">
        <f t="shared" ref="K51" si="2">COUNTIFS($C$16:$C$32,K$49,$D$16:$D$32,"A",$F$16:$F$32,"*")</f>
        <v>0</v>
      </c>
      <c r="L51" s="132"/>
      <c r="M51" s="132">
        <f t="shared" ref="M51" si="3">COUNTIFS($C$16:$C$32,K$49,$D$16:$D$32,"B",$F$16:$F$32,"*")</f>
        <v>0</v>
      </c>
      <c r="N51" s="132"/>
      <c r="O51" s="132">
        <f t="shared" ref="O51" si="4">COUNTIFS($C$16:$C$32,O$49,$D$16:$D$32,"A",$F$16:$F$32,"*")</f>
        <v>0</v>
      </c>
      <c r="P51" s="132"/>
      <c r="Q51" s="132">
        <f t="shared" ref="Q51" si="5">COUNTIFS($C$16:$C$32,O$49,$D$16:$D$32,"B",$F$16:$F$32,"*")</f>
        <v>0</v>
      </c>
      <c r="R51" s="132"/>
      <c r="S51" s="132">
        <f t="shared" ref="S51" si="6">COUNTIFS($C$16:$C$32,S$49,$D$16:$D$32,"A",$F$16:$F$32,"*")</f>
        <v>0</v>
      </c>
      <c r="T51" s="132"/>
      <c r="U51" s="132">
        <f t="shared" ref="U51" si="7">COUNTIFS($C$16:$C$32,S$49,$D$16:$D$32,"B",$F$16:$F$32,"*")</f>
        <v>0</v>
      </c>
      <c r="V51" s="132"/>
      <c r="W51" s="132">
        <f t="shared" ref="W51" si="8">COUNTIFS($C$16:$C$32,W$49,$D$16:$D$32,"A",$F$16:$F$32,"*")</f>
        <v>0</v>
      </c>
      <c r="X51" s="132"/>
      <c r="Y51" s="132">
        <f t="shared" ref="Y51" si="9">COUNTIFS($C$16:$C$32,W$49,$D$16:$D$32,"B",$F$16:$F$32,"*")</f>
        <v>0</v>
      </c>
      <c r="Z51" s="132"/>
      <c r="AA51" s="132">
        <f t="shared" ref="AA51" si="10">COUNTIFS($C$16:$C$32,AA$49,$D$16:$D$32,"A",$F$16:$F$32,"*")</f>
        <v>0</v>
      </c>
      <c r="AB51" s="132"/>
      <c r="AC51" s="132">
        <f>COUNTIFS($C$16:$C$32,AA$49,$D$16:$D$32,"B",$F$16:$F$32,"*")</f>
        <v>0</v>
      </c>
      <c r="AD51" s="132"/>
      <c r="AE51" s="132">
        <f t="shared" ref="AE51" si="11">COUNTIFS($C$16:$C$32,AE$49,$D$16:$D$32,"A",$F$16:$F$32,"*")</f>
        <v>0</v>
      </c>
      <c r="AF51" s="132"/>
      <c r="AG51" s="132">
        <f>COUNTIFS($C$16:$C$32,AE$49,$D$16:$D$32,"B",$F$16:$F$32,"*")</f>
        <v>0</v>
      </c>
      <c r="AH51" s="132"/>
      <c r="AI51" s="132">
        <f t="shared" ref="AI51" si="12">COUNTIFS($C$16:$C$32,AI$49,$D$16:$D$32,"A",$F$16:$F$32,"*")</f>
        <v>0</v>
      </c>
      <c r="AJ51" s="132"/>
      <c r="AK51" s="132">
        <f t="shared" ref="AK51" si="13">COUNTIFS($C$16:$C$32,AI$49,$D$16:$D$32,"B",$F$16:$F$32,"*")</f>
        <v>0</v>
      </c>
      <c r="AL51" s="132"/>
    </row>
    <row r="52" spans="3:38" ht="19.5" customHeight="1">
      <c r="C52" s="71" t="s">
        <v>87</v>
      </c>
      <c r="D52" s="130">
        <f>COUNTIFS($C$16:$C$32,D$49,$D$16:$D$32,"C",$F$16:$F$32,"*")</f>
        <v>0</v>
      </c>
      <c r="E52" s="131"/>
      <c r="F52" s="70">
        <f>COUNTIFS($C$16:$C$32,D$49,$D$16:$D$32,"D",$F$16:$F$32,"*")</f>
        <v>0</v>
      </c>
      <c r="G52" s="132">
        <f>COUNTIFS($C$16:$C$32,G$49,$D$16:$D$32,"C",$F$16:$F$32,"*")</f>
        <v>0</v>
      </c>
      <c r="H52" s="132"/>
      <c r="I52" s="132">
        <f>COUNTIFS($C$16:$C$32,G$49,$D$16:$D$32,"D",$F$16:$F$32,"*")</f>
        <v>0</v>
      </c>
      <c r="J52" s="132"/>
      <c r="K52" s="132">
        <f t="shared" ref="K52" si="14">COUNTIFS($C$16:$C$32,K$49,$D$16:$D$32,"C",$F$16:$F$32,"*")</f>
        <v>0</v>
      </c>
      <c r="L52" s="132"/>
      <c r="M52" s="132">
        <f t="shared" ref="M52" si="15">COUNTIFS($C$16:$C$32,K$49,$D$16:$D$32,"D",$F$16:$F$32,"*")</f>
        <v>0</v>
      </c>
      <c r="N52" s="132"/>
      <c r="O52" s="132">
        <f t="shared" ref="O52" si="16">COUNTIFS($C$16:$C$32,O$49,$D$16:$D$32,"C",$F$16:$F$32,"*")</f>
        <v>0</v>
      </c>
      <c r="P52" s="132"/>
      <c r="Q52" s="132">
        <f t="shared" ref="Q52" si="17">COUNTIFS($C$16:$C$32,O$49,$D$16:$D$32,"D",$F$16:$F$32,"*")</f>
        <v>0</v>
      </c>
      <c r="R52" s="132"/>
      <c r="S52" s="132">
        <f t="shared" ref="S52" si="18">COUNTIFS($C$16:$C$32,S$49,$D$16:$D$32,"C",$F$16:$F$32,"*")</f>
        <v>0</v>
      </c>
      <c r="T52" s="132"/>
      <c r="U52" s="132">
        <f t="shared" ref="U52" si="19">COUNTIFS($C$16:$C$32,S$49,$D$16:$D$32,"D",$F$16:$F$32,"*")</f>
        <v>0</v>
      </c>
      <c r="V52" s="132"/>
      <c r="W52" s="132">
        <f t="shared" ref="W52" si="20">COUNTIFS($C$16:$C$32,W$49,$D$16:$D$32,"C",$F$16:$F$32,"*")</f>
        <v>0</v>
      </c>
      <c r="X52" s="132"/>
      <c r="Y52" s="132">
        <f t="shared" ref="Y52" si="21">COUNTIFS($C$16:$C$32,W$49,$D$16:$D$32,"D",$F$16:$F$32,"*")</f>
        <v>0</v>
      </c>
      <c r="Z52" s="132"/>
      <c r="AA52" s="132">
        <f>COUNTIFS($C$16:$C$32,AA$49,$D$16:$D$32,"C",$F$16:$F$32,"*")</f>
        <v>0</v>
      </c>
      <c r="AB52" s="132"/>
      <c r="AC52" s="132">
        <f t="shared" ref="AC52" si="22">COUNTIFS($C$16:$C$32,AA$49,$D$16:$D$32,"D",$F$16:$F$32,"*")</f>
        <v>0</v>
      </c>
      <c r="AD52" s="132"/>
      <c r="AE52" s="132">
        <f t="shared" ref="AE52" si="23">COUNTIFS($C$16:$C$32,AE$49,$D$16:$D$32,"C",$F$16:$F$32,"*")</f>
        <v>0</v>
      </c>
      <c r="AF52" s="132"/>
      <c r="AG52" s="132">
        <f t="shared" ref="AG52" si="24">COUNTIFS($C$16:$C$32,AE$49,$D$16:$D$32,"D",$F$16:$F$32,"*")</f>
        <v>0</v>
      </c>
      <c r="AH52" s="132"/>
      <c r="AI52" s="132">
        <f t="shared" ref="AI52" si="25">COUNTIFS($C$16:$C$32,AI$49,$D$16:$D$32,"C",$F$16:$F$32,"*")</f>
        <v>0</v>
      </c>
      <c r="AJ52" s="132"/>
      <c r="AK52" s="132">
        <f>COUNTIFS($C$16:$C$32,AI$49,$D$16:$D$32,"D",$F$16:$F$32,"*")</f>
        <v>0</v>
      </c>
      <c r="AL52" s="132"/>
    </row>
    <row r="53" spans="3:38" ht="19.5" customHeight="1">
      <c r="C53" s="71" t="s">
        <v>88</v>
      </c>
      <c r="D53" s="137">
        <f>ROUNDDOWN(SUMIFS($AK$16:$AK$32,$C$16:$C$32,D49)/4/$AK$7,1)</f>
        <v>0</v>
      </c>
      <c r="E53" s="138"/>
      <c r="F53" s="139"/>
      <c r="G53" s="133">
        <f>ROUNDDOWN(SUMIFS($AK$16:$AK$32,$C$16:$C$32,G49)/4/$AK$7,1)</f>
        <v>0</v>
      </c>
      <c r="H53" s="133"/>
      <c r="I53" s="133"/>
      <c r="J53" s="133"/>
      <c r="K53" s="133">
        <f t="shared" ref="K53" si="26">ROUNDDOWN(SUMIFS($AK$16:$AK$32,$C$16:$C$32,K49)/4/$AK$7,1)</f>
        <v>0</v>
      </c>
      <c r="L53" s="133"/>
      <c r="M53" s="133"/>
      <c r="N53" s="133"/>
      <c r="O53" s="133">
        <f t="shared" ref="O53" si="27">ROUNDDOWN(SUMIFS($AK$16:$AK$32,$C$16:$C$32,O49)/4/$AK$7,1)</f>
        <v>0</v>
      </c>
      <c r="P53" s="133"/>
      <c r="Q53" s="133"/>
      <c r="R53" s="133"/>
      <c r="S53" s="133">
        <f t="shared" ref="S53" si="28">ROUNDDOWN(SUMIFS($AK$16:$AK$32,$C$16:$C$32,S49)/4/$AK$7,1)</f>
        <v>0</v>
      </c>
      <c r="T53" s="133"/>
      <c r="U53" s="133"/>
      <c r="V53" s="133"/>
      <c r="W53" s="133">
        <f t="shared" ref="W53" si="29">ROUNDDOWN(SUMIFS($AK$16:$AK$32,$C$16:$C$32,W49)/4/$AK$7,1)</f>
        <v>0</v>
      </c>
      <c r="X53" s="133"/>
      <c r="Y53" s="133"/>
      <c r="Z53" s="133"/>
      <c r="AA53" s="133">
        <f t="shared" ref="AA53" si="30">ROUNDDOWN(SUMIFS($AK$16:$AK$32,$C$16:$C$32,AA49)/4/$AK$7,1)</f>
        <v>0</v>
      </c>
      <c r="AB53" s="133"/>
      <c r="AC53" s="133"/>
      <c r="AD53" s="133"/>
      <c r="AE53" s="133">
        <f t="shared" ref="AE53" si="31">ROUNDDOWN(SUMIFS($AK$16:$AK$32,$C$16:$C$32,AE49)/4/$AK$7,1)</f>
        <v>0</v>
      </c>
      <c r="AF53" s="133"/>
      <c r="AG53" s="133"/>
      <c r="AH53" s="133"/>
      <c r="AI53" s="133">
        <f t="shared" ref="AI53" si="32">ROUNDDOWN(SUMIFS($AK$16:$AK$32,$C$16:$C$32,AI49)/4/$AK$7,1)</f>
        <v>0</v>
      </c>
      <c r="AJ53" s="133"/>
      <c r="AK53" s="133"/>
      <c r="AL53" s="133"/>
    </row>
    <row r="54" spans="3:38" ht="18" customHeight="1"/>
    <row r="55" spans="3:38" ht="18" customHeight="1">
      <c r="C55" s="67"/>
      <c r="D55" s="124" t="s">
        <v>62</v>
      </c>
      <c r="E55" s="125"/>
      <c r="F55" s="125"/>
      <c r="G55" s="124" t="s">
        <v>63</v>
      </c>
      <c r="H55" s="125"/>
      <c r="I55" s="125"/>
      <c r="J55" s="134"/>
      <c r="K55" s="129" t="s">
        <v>64</v>
      </c>
      <c r="L55" s="129"/>
      <c r="M55" s="129"/>
      <c r="N55" s="129"/>
      <c r="O55" s="135" t="s">
        <v>65</v>
      </c>
      <c r="P55" s="135"/>
      <c r="Q55" s="135"/>
      <c r="R55" s="135"/>
      <c r="S55" s="136"/>
      <c r="T55" s="136"/>
      <c r="U55" s="136"/>
      <c r="V55" s="136"/>
      <c r="W55" s="136"/>
      <c r="X55" s="136"/>
      <c r="Y55" s="136"/>
      <c r="Z55" s="136"/>
      <c r="AA55" s="136"/>
      <c r="AB55" s="136"/>
      <c r="AC55" s="136"/>
      <c r="AD55" s="136"/>
      <c r="AE55" s="136"/>
      <c r="AF55" s="136"/>
      <c r="AG55" s="136"/>
      <c r="AH55" s="136"/>
      <c r="AI55" s="136"/>
      <c r="AJ55" s="136"/>
      <c r="AK55" s="136"/>
      <c r="AL55" s="136"/>
    </row>
    <row r="56" spans="3:38" ht="18" customHeight="1">
      <c r="C56" s="67"/>
      <c r="D56" s="122" t="s">
        <v>82</v>
      </c>
      <c r="E56" s="123"/>
      <c r="F56" s="68" t="s">
        <v>83</v>
      </c>
      <c r="G56" s="119" t="s">
        <v>84</v>
      </c>
      <c r="H56" s="121"/>
      <c r="I56" s="119" t="s">
        <v>85</v>
      </c>
      <c r="J56" s="121"/>
      <c r="K56" s="119" t="s">
        <v>84</v>
      </c>
      <c r="L56" s="121"/>
      <c r="M56" s="119" t="s">
        <v>85</v>
      </c>
      <c r="N56" s="121"/>
      <c r="O56" s="129" t="s">
        <v>84</v>
      </c>
      <c r="P56" s="129"/>
      <c r="Q56" s="129" t="s">
        <v>85</v>
      </c>
      <c r="R56" s="129"/>
      <c r="S56" s="140"/>
      <c r="T56" s="140"/>
      <c r="U56" s="140"/>
      <c r="V56" s="140"/>
      <c r="W56" s="140"/>
      <c r="X56" s="140"/>
      <c r="Y56" s="140"/>
      <c r="Z56" s="140"/>
      <c r="AA56" s="140"/>
      <c r="AB56" s="140"/>
      <c r="AC56" s="140"/>
      <c r="AD56" s="140"/>
      <c r="AE56" s="140"/>
      <c r="AF56" s="140"/>
      <c r="AG56" s="140"/>
      <c r="AH56" s="140"/>
      <c r="AI56" s="140"/>
      <c r="AJ56" s="140"/>
      <c r="AK56" s="140"/>
      <c r="AL56" s="140"/>
    </row>
    <row r="57" spans="3:38" ht="18" customHeight="1">
      <c r="C57" s="69" t="s">
        <v>86</v>
      </c>
      <c r="D57" s="130">
        <f>COUNTIFS($C$16:$C$32,D$55,$D$16:$D$32,"A",$F$16:$F$32,"*")</f>
        <v>0</v>
      </c>
      <c r="E57" s="131"/>
      <c r="F57" s="70">
        <f>COUNTIFS($C$16:$C$32,D$55,$D$16:$D$32,"B",$F$16:$F$32,"*")</f>
        <v>0</v>
      </c>
      <c r="G57" s="132">
        <f>COUNTIFS($C$16:$C$32,G$55,$D$16:$D$32,"A",$F$16:$F$32,"*")</f>
        <v>0</v>
      </c>
      <c r="H57" s="132"/>
      <c r="I57" s="132">
        <f>COUNTIFS($C$16:$C$32,G$55,$D$16:$D$32,"B",$F$16:$F$32,"*")</f>
        <v>0</v>
      </c>
      <c r="J57" s="132"/>
      <c r="K57" s="132">
        <f t="shared" ref="K57" si="33">COUNTIFS($C$16:$C$32,K$55,$D$16:$D$32,"A",$F$16:$F$32,"*")</f>
        <v>0</v>
      </c>
      <c r="L57" s="132"/>
      <c r="M57" s="132">
        <f t="shared" ref="M57" si="34">COUNTIFS($C$16:$C$32,K$55,$D$16:$D$32,"B",$F$16:$F$32,"*")</f>
        <v>0</v>
      </c>
      <c r="N57" s="132"/>
      <c r="O57" s="132">
        <f>COUNTIFS($C$16:$C$32,O$55,$D$16:$D$32,"A",$F$16:$F$32,"*")</f>
        <v>0</v>
      </c>
      <c r="P57" s="132"/>
      <c r="Q57" s="132">
        <f>COUNTIFS($C$16:$C$32,O$55,$D$16:$D$32,"B",$F$16:$F$32,"*")</f>
        <v>0</v>
      </c>
      <c r="R57" s="132"/>
      <c r="S57" s="140"/>
      <c r="T57" s="140"/>
      <c r="U57" s="140"/>
      <c r="V57" s="140"/>
      <c r="W57" s="140"/>
      <c r="X57" s="140"/>
      <c r="Y57" s="140"/>
      <c r="Z57" s="140"/>
      <c r="AA57" s="140"/>
      <c r="AB57" s="140"/>
      <c r="AC57" s="140"/>
      <c r="AD57" s="140"/>
      <c r="AE57" s="140"/>
      <c r="AF57" s="140"/>
      <c r="AG57" s="140"/>
      <c r="AH57" s="140"/>
      <c r="AI57" s="140"/>
      <c r="AJ57" s="140"/>
      <c r="AK57" s="140"/>
      <c r="AL57" s="140"/>
    </row>
    <row r="58" spans="3:38" ht="18" customHeight="1">
      <c r="C58" s="71" t="s">
        <v>87</v>
      </c>
      <c r="D58" s="130">
        <f>COUNTIFS($C$16:$C$32,D$55,$D$16:$D$32,"C",$F$16:$F$32,"*")</f>
        <v>0</v>
      </c>
      <c r="E58" s="131"/>
      <c r="F58" s="70">
        <f>COUNTIFS($C$16:$C$32,D$55,$D$16:$D$32,"D",$F$16:$F$32,"*")</f>
        <v>0</v>
      </c>
      <c r="G58" s="132">
        <f>COUNTIFS($C$16:$C$32,G$55,$D$16:$D$32,"C",$F$16:$F$32,"*")</f>
        <v>0</v>
      </c>
      <c r="H58" s="132"/>
      <c r="I58" s="132">
        <f>COUNTIFS($C$16:$C$32,G$55,$D$16:$D$32,"D",$F$16:$F$32,"*")</f>
        <v>0</v>
      </c>
      <c r="J58" s="132"/>
      <c r="K58" s="132">
        <f t="shared" ref="K58" si="35">COUNTIFS($C$16:$C$32,K$55,$D$16:$D$32,"C",$F$16:$F$32,"*")</f>
        <v>0</v>
      </c>
      <c r="L58" s="132"/>
      <c r="M58" s="132">
        <f t="shared" ref="M58" si="36">COUNTIFS($C$16:$C$32,K$55,$D$16:$D$32,"D",$F$16:$F$32,"*")</f>
        <v>0</v>
      </c>
      <c r="N58" s="132"/>
      <c r="O58" s="132">
        <f>COUNTIFS($C$16:$C$32,O$55,$D$16:$D$32,"C",$F$16:$F$32,"*")</f>
        <v>0</v>
      </c>
      <c r="P58" s="132"/>
      <c r="Q58" s="132">
        <f>COUNTIFS($C$16:$C$32,O$55,$D$16:$D$32,"D",$F$16:$F$32,"*")</f>
        <v>0</v>
      </c>
      <c r="R58" s="132"/>
      <c r="S58" s="140"/>
      <c r="T58" s="140"/>
      <c r="U58" s="140"/>
      <c r="V58" s="140"/>
      <c r="W58" s="140"/>
      <c r="X58" s="140"/>
      <c r="Y58" s="140"/>
      <c r="Z58" s="140"/>
      <c r="AA58" s="140"/>
      <c r="AB58" s="140"/>
      <c r="AC58" s="140"/>
      <c r="AD58" s="140"/>
      <c r="AE58" s="140"/>
      <c r="AF58" s="140"/>
      <c r="AG58" s="140"/>
      <c r="AH58" s="140"/>
      <c r="AI58" s="140"/>
      <c r="AJ58" s="140"/>
      <c r="AK58" s="140"/>
      <c r="AL58" s="140"/>
    </row>
    <row r="59" spans="3:38" ht="18" customHeight="1">
      <c r="C59" s="71" t="s">
        <v>88</v>
      </c>
      <c r="D59" s="137">
        <f>ROUNDDOWN(SUMIFS($AK$16:$AK$32,$C$16:$C$32,D55)/4/$AK$7,1)</f>
        <v>0</v>
      </c>
      <c r="E59" s="138"/>
      <c r="F59" s="139"/>
      <c r="G59" s="133">
        <f>ROUNDDOWN(SUMIFS($AK$16:$AK$32,$C$16:$C$32,G55)/4/$AK$7,1)</f>
        <v>0</v>
      </c>
      <c r="H59" s="133"/>
      <c r="I59" s="133"/>
      <c r="J59" s="133"/>
      <c r="K59" s="133">
        <f t="shared" ref="K59" si="37">ROUNDDOWN(SUMIFS($AK$16:$AK$32,$C$16:$C$32,K55)/4/$AK$7,1)</f>
        <v>0</v>
      </c>
      <c r="L59" s="133"/>
      <c r="M59" s="133"/>
      <c r="N59" s="133"/>
      <c r="O59" s="133">
        <f t="shared" ref="O59" si="38">ROUNDDOWN(SUMIFS($AK$16:$AK$32,$C$16:$C$32,O55)/4/$AK$7,1)</f>
        <v>0</v>
      </c>
      <c r="P59" s="133"/>
      <c r="Q59" s="133"/>
      <c r="R59" s="133"/>
      <c r="S59" s="136"/>
      <c r="T59" s="136"/>
      <c r="U59" s="136"/>
      <c r="V59" s="136"/>
      <c r="W59" s="136"/>
      <c r="X59" s="136"/>
      <c r="Y59" s="136"/>
      <c r="Z59" s="136"/>
      <c r="AA59" s="136"/>
      <c r="AB59" s="136"/>
      <c r="AC59" s="136"/>
      <c r="AD59" s="136"/>
      <c r="AE59" s="136"/>
      <c r="AF59" s="136"/>
      <c r="AG59" s="136"/>
      <c r="AH59" s="136"/>
      <c r="AI59" s="136"/>
      <c r="AJ59" s="136"/>
      <c r="AK59" s="136"/>
      <c r="AL59" s="136"/>
    </row>
    <row r="60" spans="3:38" ht="18" customHeight="1"/>
    <row r="61" spans="3:38" ht="18" customHeight="1"/>
  </sheetData>
  <mergeCells count="186">
    <mergeCell ref="AA59:AD59"/>
    <mergeCell ref="AE59:AH59"/>
    <mergeCell ref="AI59:AL59"/>
    <mergeCell ref="AC58:AD58"/>
    <mergeCell ref="AE58:AF58"/>
    <mergeCell ref="AG58:AH58"/>
    <mergeCell ref="AI58:AJ58"/>
    <mergeCell ref="AK58:AL58"/>
    <mergeCell ref="Y58:Z58"/>
    <mergeCell ref="AA58:AB58"/>
    <mergeCell ref="D59:F59"/>
    <mergeCell ref="G59:J59"/>
    <mergeCell ref="K59:N59"/>
    <mergeCell ref="O59:R59"/>
    <mergeCell ref="S59:V59"/>
    <mergeCell ref="Q58:R58"/>
    <mergeCell ref="S58:T58"/>
    <mergeCell ref="U58:V58"/>
    <mergeCell ref="W58:X58"/>
    <mergeCell ref="W59:Z59"/>
    <mergeCell ref="D58:E58"/>
    <mergeCell ref="G58:H58"/>
    <mergeCell ref="I58:J58"/>
    <mergeCell ref="K58:L58"/>
    <mergeCell ref="M58:N58"/>
    <mergeCell ref="O58:P58"/>
    <mergeCell ref="S57:T57"/>
    <mergeCell ref="U57:V57"/>
    <mergeCell ref="W57:X57"/>
    <mergeCell ref="AI56:AJ56"/>
    <mergeCell ref="AK56:AL56"/>
    <mergeCell ref="D57:E57"/>
    <mergeCell ref="G57:H57"/>
    <mergeCell ref="I57:J57"/>
    <mergeCell ref="K57:L57"/>
    <mergeCell ref="M57:N57"/>
    <mergeCell ref="O57:P57"/>
    <mergeCell ref="Q57:R57"/>
    <mergeCell ref="U56:V56"/>
    <mergeCell ref="W56:X56"/>
    <mergeCell ref="Y56:Z56"/>
    <mergeCell ref="AA56:AB56"/>
    <mergeCell ref="AC56:AD56"/>
    <mergeCell ref="AE56:AF56"/>
    <mergeCell ref="AE57:AF57"/>
    <mergeCell ref="AG57:AH57"/>
    <mergeCell ref="AI57:AJ57"/>
    <mergeCell ref="AK57:AL57"/>
    <mergeCell ref="Y57:Z57"/>
    <mergeCell ref="AA57:AB57"/>
    <mergeCell ref="AC57:AD57"/>
    <mergeCell ref="D56:E56"/>
    <mergeCell ref="G56:H56"/>
    <mergeCell ref="I56:J56"/>
    <mergeCell ref="K56:L56"/>
    <mergeCell ref="M56:N56"/>
    <mergeCell ref="O56:P56"/>
    <mergeCell ref="Q56:R56"/>
    <mergeCell ref="S56:T56"/>
    <mergeCell ref="AG56:AH56"/>
    <mergeCell ref="S52:T52"/>
    <mergeCell ref="U52:V52"/>
    <mergeCell ref="W52:X52"/>
    <mergeCell ref="Y52:Z52"/>
    <mergeCell ref="AA53:AD53"/>
    <mergeCell ref="AE53:AH53"/>
    <mergeCell ref="AI53:AL53"/>
    <mergeCell ref="D55:F55"/>
    <mergeCell ref="G55:J55"/>
    <mergeCell ref="K55:N55"/>
    <mergeCell ref="O55:R55"/>
    <mergeCell ref="S55:V55"/>
    <mergeCell ref="W55:Z55"/>
    <mergeCell ref="AA55:AD55"/>
    <mergeCell ref="D53:F53"/>
    <mergeCell ref="G53:J53"/>
    <mergeCell ref="K53:N53"/>
    <mergeCell ref="O53:R53"/>
    <mergeCell ref="S53:V53"/>
    <mergeCell ref="W53:Z53"/>
    <mergeCell ref="AE55:AH55"/>
    <mergeCell ref="AI55:AL55"/>
    <mergeCell ref="AC51:AD51"/>
    <mergeCell ref="AE51:AF51"/>
    <mergeCell ref="AG51:AH51"/>
    <mergeCell ref="AI51:AJ51"/>
    <mergeCell ref="AK51:AL51"/>
    <mergeCell ref="D52:E52"/>
    <mergeCell ref="G52:H52"/>
    <mergeCell ref="I52:J52"/>
    <mergeCell ref="K52:L52"/>
    <mergeCell ref="M52:N52"/>
    <mergeCell ref="Q51:R51"/>
    <mergeCell ref="S51:T51"/>
    <mergeCell ref="U51:V51"/>
    <mergeCell ref="W51:X51"/>
    <mergeCell ref="Y51:Z51"/>
    <mergeCell ref="AA51:AB51"/>
    <mergeCell ref="AA52:AB52"/>
    <mergeCell ref="AC52:AD52"/>
    <mergeCell ref="AE52:AF52"/>
    <mergeCell ref="AG52:AH52"/>
    <mergeCell ref="AI52:AJ52"/>
    <mergeCell ref="AK52:AL52"/>
    <mergeCell ref="O52:P52"/>
    <mergeCell ref="Q52:R52"/>
    <mergeCell ref="D51:E51"/>
    <mergeCell ref="G51:H51"/>
    <mergeCell ref="I51:J51"/>
    <mergeCell ref="K51:L51"/>
    <mergeCell ref="M51:N51"/>
    <mergeCell ref="O51:P51"/>
    <mergeCell ref="S50:T50"/>
    <mergeCell ref="U50:V50"/>
    <mergeCell ref="W50:X50"/>
    <mergeCell ref="AA49:AD49"/>
    <mergeCell ref="AE49:AH49"/>
    <mergeCell ref="AI49:AL49"/>
    <mergeCell ref="D50:E50"/>
    <mergeCell ref="G50:H50"/>
    <mergeCell ref="I50:J50"/>
    <mergeCell ref="K50:L50"/>
    <mergeCell ref="M50:N50"/>
    <mergeCell ref="O50:P50"/>
    <mergeCell ref="Q50:R50"/>
    <mergeCell ref="D49:F49"/>
    <mergeCell ref="G49:J49"/>
    <mergeCell ref="K49:N49"/>
    <mergeCell ref="O49:R49"/>
    <mergeCell ref="S49:V49"/>
    <mergeCell ref="W49:Z49"/>
    <mergeCell ref="AE50:AF50"/>
    <mergeCell ref="AG50:AH50"/>
    <mergeCell ref="AI50:AJ50"/>
    <mergeCell ref="AK50:AL50"/>
    <mergeCell ref="Y50:Z50"/>
    <mergeCell ref="AA50:AB50"/>
    <mergeCell ref="AC50:AD50"/>
    <mergeCell ref="B33:H33"/>
    <mergeCell ref="AK33:AN33"/>
    <mergeCell ref="C35:AJ35"/>
    <mergeCell ref="H13:H15"/>
    <mergeCell ref="I13:O13"/>
    <mergeCell ref="P13:V13"/>
    <mergeCell ref="W13:AC13"/>
    <mergeCell ref="AD13:AJ13"/>
    <mergeCell ref="AK13:AK15"/>
    <mergeCell ref="B13:B15"/>
    <mergeCell ref="C13:C15"/>
    <mergeCell ref="D13:D15"/>
    <mergeCell ref="E13:E15"/>
    <mergeCell ref="F13:F15"/>
    <mergeCell ref="G13:G15"/>
    <mergeCell ref="AL13:AL15"/>
    <mergeCell ref="AM13:AM15"/>
    <mergeCell ref="AN13:AN15"/>
    <mergeCell ref="E8:F8"/>
    <mergeCell ref="H8:M8"/>
    <mergeCell ref="O8:T8"/>
    <mergeCell ref="V8:AA8"/>
    <mergeCell ref="AC8:AH8"/>
    <mergeCell ref="AJ8:AM8"/>
    <mergeCell ref="C9:C10"/>
    <mergeCell ref="E9:F9"/>
    <mergeCell ref="H9:M9"/>
    <mergeCell ref="O9:T9"/>
    <mergeCell ref="V9:AA9"/>
    <mergeCell ref="AC9:AH9"/>
    <mergeCell ref="AJ9:AM9"/>
    <mergeCell ref="E10:F10"/>
    <mergeCell ref="H10:M10"/>
    <mergeCell ref="O10:T10"/>
    <mergeCell ref="V10:AA10"/>
    <mergeCell ref="AC10:AH10"/>
    <mergeCell ref="AJ10:AM10"/>
    <mergeCell ref="AN1:AP1"/>
    <mergeCell ref="Q3:T3"/>
    <mergeCell ref="U3:V3"/>
    <mergeCell ref="W3:X3"/>
    <mergeCell ref="Y3:Z3"/>
    <mergeCell ref="D6:AM6"/>
    <mergeCell ref="D7:F7"/>
    <mergeCell ref="G7:K7"/>
    <mergeCell ref="L7:V7"/>
    <mergeCell ref="W7:AJ7"/>
    <mergeCell ref="AK7:AM7"/>
  </mergeCells>
  <phoneticPr fontId="3"/>
  <dataValidations count="3">
    <dataValidation type="list" allowBlank="1" showInputMessage="1" sqref="C16:C32" xr:uid="{60F0BAF6-880C-48FB-96F9-F98102927FAF}">
      <formula1>$AU$10:$AU$22</formula1>
    </dataValidation>
    <dataValidation type="list" allowBlank="1" showInputMessage="1" showErrorMessage="1" sqref="G16:H32 D5 H5 O5 W5 AF5" xr:uid="{F3C730C8-E717-4401-A966-8D2D8ED09111}">
      <formula1>"○"</formula1>
    </dataValidation>
    <dataValidation type="list" allowBlank="1" showInputMessage="1" showErrorMessage="1" sqref="D16:D32" xr:uid="{8B828212-F498-477B-ABAC-15D7118D5361}">
      <formula1>"A,B,C,D"</formula1>
    </dataValidation>
  </dataValidations>
  <printOptions horizontalCentered="1"/>
  <pageMargins left="0.59055118110236227" right="0.59055118110236227" top="0.78740157480314965" bottom="0.19685039370078741" header="0.31496062992125984" footer="0"/>
  <pageSetup paperSize="9" scale="69" fitToHeight="0" orientation="landscape" r:id="rId1"/>
  <rowBreaks count="1" manualBreakCount="1">
    <brk id="46" min="1" max="3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勤務形態一覧表（参考様式1の2）</vt:lpstr>
      <vt:lpstr>'勤務形態一覧表（参考様式1の2）'!Print_Area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2026-04-07T02:59:21Z</cp:lastPrinted>
  <dcterms:created xsi:type="dcterms:W3CDTF">2026-03-29T10:27:48Z</dcterms:created>
  <dcterms:modified xsi:type="dcterms:W3CDTF">2026-04-07T02:59:35Z</dcterms:modified>
</cp:coreProperties>
</file>