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10.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11.xml" ContentType="application/vnd.openxmlformats-officedocument.drawing+xml"/>
  <Override PartName="/xl/comments7.xml" ContentType="application/vnd.openxmlformats-officedocument.spreadsheetml.comments+xml"/>
  <Override PartName="/xl/drawings/drawing12.xml" ContentType="application/vnd.openxmlformats-officedocument.drawing+xml"/>
  <Override PartName="/xl/comments8.xml" ContentType="application/vnd.openxmlformats-officedocument.spreadsheetml.comments+xml"/>
  <Override PartName="/xl/drawings/drawing1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1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15.xml" ContentType="application/vnd.openxmlformats-officedocument.drawing+xml"/>
  <Override PartName="/xl/comments9.xml" ContentType="application/vnd.openxmlformats-officedocument.spreadsheetml.comments+xml"/>
  <Override PartName="/xl/drawings/drawing16.xml" ContentType="application/vnd.openxmlformats-officedocument.drawing+xml"/>
  <Override PartName="/xl/comments10.xml" ContentType="application/vnd.openxmlformats-officedocument.spreadsheetml.comments+xml"/>
  <Override PartName="/xl/drawings/drawing17.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8.xml" ContentType="application/vnd.openxmlformats-officedocument.drawing+xml"/>
  <Override PartName="/xl/comments11.xml" ContentType="application/vnd.openxmlformats-officedocument.spreadsheetml.comments+xml"/>
  <Override PartName="/xl/drawings/drawing19.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X:\03_薬務係\●係業務\12_その他業務\10_医療・介護等支援パッケージ\05 県補助要綱\080401 補助要綱一式（送付用）\"/>
    </mc:Choice>
  </mc:AlternateContent>
  <xr:revisionPtr revIDLastSave="0" documentId="13_ncr:1_{7A53ED19-C9BB-4BCE-9DF6-680F94D355FE}" xr6:coauthVersionLast="47" xr6:coauthVersionMax="47" xr10:uidLastSave="{00000000-0000-0000-0000-000000000000}"/>
  <bookViews>
    <workbookView xWindow="-195" yWindow="-195" windowWidth="29190" windowHeight="15870" tabRatio="902" activeTab="2" xr2:uid="{00000000-000D-0000-FFFF-FFFF00000000}"/>
  </bookViews>
  <sheets>
    <sheet name="【参考】委任状" sheetId="87" r:id="rId1"/>
    <sheet name="【参考】集計用シート" sheetId="65" r:id="rId2"/>
    <sheet name="1号申請書兼請求書" sheetId="64" r:id="rId3"/>
    <sheet name="【有床診】物価2-2申請書兼報告書" sheetId="91" r:id="rId4"/>
    <sheet name="【無床診】物価2-2申請書兼報告書" sheetId="99" r:id="rId5"/>
    <sheet name="【薬局】物価2-2申請書兼報告書" sheetId="100" r:id="rId6"/>
    <sheet name="【有床診】賃上2-1号申請書" sheetId="96" r:id="rId7"/>
    <sheet name="【有床診】3号別紙" sheetId="92" r:id="rId8"/>
    <sheet name="【有床診】賃上6号報告書" sheetId="114" r:id="rId9"/>
    <sheet name="【有床診】賃上7号2.0％超" sheetId="116" r:id="rId10"/>
    <sheet name="→6号記載例" sheetId="123" r:id="rId11"/>
    <sheet name="→7号記載例" sheetId="122" r:id="rId12"/>
    <sheet name="【無床診】賃上2-1号申請書" sheetId="101" r:id="rId13"/>
    <sheet name="【無床診】3号別紙" sheetId="104" r:id="rId14"/>
    <sheet name="【無床診】賃上6号報告書" sheetId="115" r:id="rId15"/>
    <sheet name="【無床診】賃上7号2.0％超" sheetId="117" r:id="rId16"/>
    <sheet name="【訪看ST】】賃上2-1号申請書" sheetId="102" r:id="rId17"/>
    <sheet name="【訪看ST】3号別紙" sheetId="105" r:id="rId18"/>
    <sheet name="【訪看ST】賃上6号報告書" sheetId="119" r:id="rId19"/>
    <sheet name="【訪看ST】賃上7号2.0％超" sheetId="118" r:id="rId20"/>
    <sheet name="【薬局】】賃上2-1号申請書" sheetId="103" r:id="rId21"/>
    <sheet name="【薬局】賃上6号報告書" sheetId="120" r:id="rId22"/>
    <sheet name="【薬局】賃上7号2.0％超" sheetId="121" r:id="rId23"/>
    <sheet name="都道府県リスト" sheetId="62" state="hidden" r:id="rId24"/>
  </sheets>
  <definedNames>
    <definedName name="_xlnm._FilterDatabase" localSheetId="18" hidden="1">【訪看ST】賃上6号報告書!$A$18:$O$22</definedName>
    <definedName name="_xlnm._FilterDatabase" localSheetId="19" hidden="1">'【訪看ST】賃上7号2.0％超'!$A$7:$O$8</definedName>
    <definedName name="_xlnm._FilterDatabase" localSheetId="14" hidden="1">【無床診】賃上6号報告書!$A$12:$O$22</definedName>
    <definedName name="_xlnm._FilterDatabase" localSheetId="15" hidden="1">'【無床診】賃上7号2.0％超'!$A$4:$O$8</definedName>
    <definedName name="_xlnm._FilterDatabase" localSheetId="21" hidden="1">【薬局】賃上6号報告書!$A$12:$O$22</definedName>
    <definedName name="_xlnm._FilterDatabase" localSheetId="22" hidden="1">'【薬局】賃上7号2.0％超'!$A$4:$O$8</definedName>
    <definedName name="_xlnm._FilterDatabase" localSheetId="8" hidden="1">【有床診】賃上6号報告書!$A$12:$S$12</definedName>
    <definedName name="_xlnm._FilterDatabase" localSheetId="9" hidden="1">'【有床診】賃上7号2.0％超'!$A$3:$O$8</definedName>
    <definedName name="_xlnm._FilterDatabase" localSheetId="10" hidden="1">→6号記載例!$A$12:$S$12</definedName>
    <definedName name="_xlnm._FilterDatabase" localSheetId="11" hidden="1">→7号記載例!$A$3:$O$8</definedName>
    <definedName name="_xlnm.Print_Area" localSheetId="0">【参考】委任状!$B$2:$J$38</definedName>
    <definedName name="_xlnm.Print_Area" localSheetId="16">'【訪看ST】】賃上2-1号申請書'!$A$1:$H$45</definedName>
    <definedName name="_xlnm.Print_Area" localSheetId="17">【訪看ST】3号別紙!$B$1:$C$8</definedName>
    <definedName name="_xlnm.Print_Area" localSheetId="18">【訪看ST】賃上6号報告書!$A$1:$L$22</definedName>
    <definedName name="_xlnm.Print_Area" localSheetId="19">'【訪看ST】賃上7号2.0％超'!$A$1:$L$8</definedName>
    <definedName name="_xlnm.Print_Area" localSheetId="13">【無床診】3号別紙!$B$1:$C$8</definedName>
    <definedName name="_xlnm.Print_Area" localSheetId="12">'【無床診】賃上2-1号申請書'!$A$1:$H$46</definedName>
    <definedName name="_xlnm.Print_Area" localSheetId="14">【無床診】賃上6号報告書!$A$1:$L$22</definedName>
    <definedName name="_xlnm.Print_Area" localSheetId="15">'【無床診】賃上7号2.0％超'!$A$1:$L$8</definedName>
    <definedName name="_xlnm.Print_Area" localSheetId="4">'【無床診】物価2-2申請書兼報告書'!$A$1:$H$17</definedName>
    <definedName name="_xlnm.Print_Area" localSheetId="20">'【薬局】】賃上2-1号申請書'!$A$1:$H$46</definedName>
    <definedName name="_xlnm.Print_Area" localSheetId="21">【薬局】賃上6号報告書!$A$1:$L$22</definedName>
    <definedName name="_xlnm.Print_Area" localSheetId="22">'【薬局】賃上7号2.0％超'!$A$1:$L$8</definedName>
    <definedName name="_xlnm.Print_Area" localSheetId="5">'【薬局】物価2-2申請書兼報告書'!$A$1:$H$24</definedName>
    <definedName name="_xlnm.Print_Area" localSheetId="7">【有床診】3号別紙!$B$1:$C$10</definedName>
    <definedName name="_xlnm.Print_Area" localSheetId="6">'【有床診】賃上2-1号申請書'!$A$1:$H$48</definedName>
    <definedName name="_xlnm.Print_Area" localSheetId="8">【有床診】賃上6号報告書!$A$1:$L$22</definedName>
    <definedName name="_xlnm.Print_Area" localSheetId="9">'【有床診】賃上7号2.0％超'!$A$1:$L$8</definedName>
    <definedName name="_xlnm.Print_Area" localSheetId="3">'【有床診】物価2-2申請書兼報告書'!$A$1:$H$20</definedName>
    <definedName name="_xlnm.Print_Area" localSheetId="10">→6号記載例!$A$1:$L$22</definedName>
    <definedName name="_xlnm.Print_Area" localSheetId="11">→7号記載例!$A$1:$L$8</definedName>
    <definedName name="_xlnm.Print_Area" localSheetId="2">'1号申請書兼請求書'!$A$1:$BZ$87</definedName>
    <definedName name="_xlnm.Print_Area">#REF!</definedName>
    <definedName name="_xlnm.Print_Titles" localSheetId="18">【訪看ST】賃上6号報告書!$1:$10</definedName>
    <definedName name="_xlnm.Print_Titles" localSheetId="19">'【訪看ST】賃上7号2.0％超'!$1:$2</definedName>
    <definedName name="_xlnm.Print_Titles" localSheetId="14">【無床診】賃上6号報告書!$1:$10</definedName>
    <definedName name="_xlnm.Print_Titles" localSheetId="15">'【無床診】賃上7号2.0％超'!$1:$2</definedName>
    <definedName name="_xlnm.Print_Titles" localSheetId="21">【薬局】賃上6号報告書!$1:$10</definedName>
    <definedName name="_xlnm.Print_Titles" localSheetId="22">'【薬局】賃上7号2.0％超'!$1:$2</definedName>
    <definedName name="_xlnm.Print_Titles" localSheetId="8">【有床診】賃上6号報告書!$1:$10</definedName>
    <definedName name="_xlnm.Print_Titles" localSheetId="9">'【有床診】賃上7号2.0％超'!$1:$2</definedName>
    <definedName name="_xlnm.Print_Titles" localSheetId="10">→6号記載例!$1:$10</definedName>
    <definedName name="_xlnm.Print_Titles" localSheetId="11">→7号記載例!$1:$2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64" l="1"/>
  <c r="L5" i="120"/>
  <c r="L5" i="119"/>
  <c r="L6" i="119"/>
  <c r="L5" i="115"/>
  <c r="L5" i="114"/>
  <c r="L6" i="114"/>
  <c r="L5" i="123" l="1"/>
  <c r="L13" i="123"/>
  <c r="C19" i="123"/>
  <c r="D19" i="123"/>
  <c r="E19" i="123"/>
  <c r="B19" i="123"/>
  <c r="A6" i="122"/>
  <c r="A3" i="122"/>
  <c r="L1" i="122"/>
  <c r="L16" i="123"/>
  <c r="G16" i="123"/>
  <c r="F16" i="123"/>
  <c r="E16" i="123"/>
  <c r="K21" i="123"/>
  <c r="J21" i="123"/>
  <c r="I21" i="123"/>
  <c r="L21" i="123" s="1"/>
  <c r="G21" i="123"/>
  <c r="F21" i="123"/>
  <c r="K20" i="123"/>
  <c r="J20" i="123"/>
  <c r="I20" i="123"/>
  <c r="L20" i="123" s="1"/>
  <c r="G20" i="123"/>
  <c r="F20" i="123"/>
  <c r="K19" i="123"/>
  <c r="J19" i="123"/>
  <c r="I19" i="123"/>
  <c r="G19" i="123"/>
  <c r="L17" i="123"/>
  <c r="H17" i="123"/>
  <c r="K15" i="123"/>
  <c r="J15" i="123"/>
  <c r="I15" i="123"/>
  <c r="L15" i="123" s="1"/>
  <c r="G15" i="123"/>
  <c r="F15" i="123" s="1"/>
  <c r="K14" i="123"/>
  <c r="J14" i="123"/>
  <c r="I14" i="123"/>
  <c r="L14" i="123" s="1"/>
  <c r="G14" i="123"/>
  <c r="F14" i="123"/>
  <c r="K13" i="123"/>
  <c r="J13" i="123"/>
  <c r="I13" i="123"/>
  <c r="G13" i="123"/>
  <c r="F13" i="123"/>
  <c r="L11" i="123"/>
  <c r="H11" i="123"/>
  <c r="G6" i="123"/>
  <c r="G5" i="123"/>
  <c r="G4" i="123"/>
  <c r="L1" i="123"/>
  <c r="I8" i="122"/>
  <c r="E22" i="123" s="1"/>
  <c r="H8" i="122"/>
  <c r="G8" i="122"/>
  <c r="F8" i="122"/>
  <c r="C8" i="122"/>
  <c r="B8" i="122"/>
  <c r="L8" i="122"/>
  <c r="L22" i="123" s="1"/>
  <c r="K8" i="122"/>
  <c r="G22" i="123" s="1"/>
  <c r="D8" i="122"/>
  <c r="E8" i="122" s="1"/>
  <c r="L5" i="122"/>
  <c r="K5" i="122"/>
  <c r="J5" i="122"/>
  <c r="D5" i="122"/>
  <c r="E5" i="122" s="1"/>
  <c r="F19" i="123" l="1"/>
  <c r="L19" i="123"/>
  <c r="G7" i="123"/>
  <c r="L7" i="123"/>
  <c r="J8" i="122"/>
  <c r="F22" i="123" s="1"/>
  <c r="L8" i="123" l="1"/>
  <c r="L9" i="123" s="1"/>
  <c r="G5" i="96" l="1"/>
  <c r="G43" i="102"/>
  <c r="G47" i="96"/>
  <c r="G5" i="120"/>
  <c r="G5" i="119"/>
  <c r="G5" i="114"/>
  <c r="G5" i="115"/>
  <c r="G4" i="101"/>
  <c r="G4" i="103" l="1"/>
  <c r="G4" i="102"/>
  <c r="G4" i="96"/>
  <c r="G4" i="100"/>
  <c r="G4" i="99"/>
  <c r="G4" i="91"/>
  <c r="G13" i="99"/>
  <c r="G19" i="100"/>
  <c r="G16" i="100"/>
  <c r="G13" i="100"/>
  <c r="G35" i="103"/>
  <c r="C41" i="96"/>
  <c r="G22" i="100" l="1"/>
  <c r="G41" i="96"/>
  <c r="G41" i="103"/>
  <c r="G38" i="103"/>
  <c r="G40" i="102"/>
  <c r="G41" i="101"/>
  <c r="K21" i="120"/>
  <c r="J21" i="120"/>
  <c r="I21" i="120"/>
  <c r="G21" i="120"/>
  <c r="F21" i="120" s="1"/>
  <c r="K15" i="120"/>
  <c r="J15" i="120"/>
  <c r="I15" i="120"/>
  <c r="L15" i="120" s="1"/>
  <c r="G15" i="120"/>
  <c r="F15" i="120" s="1"/>
  <c r="K21" i="119"/>
  <c r="J21" i="119"/>
  <c r="I21" i="119"/>
  <c r="G21" i="119"/>
  <c r="F21" i="119" s="1"/>
  <c r="K15" i="119"/>
  <c r="J15" i="119"/>
  <c r="I15" i="119"/>
  <c r="G15" i="119"/>
  <c r="F15" i="119" s="1"/>
  <c r="L21" i="120" l="1"/>
  <c r="L15" i="119"/>
  <c r="L21" i="119"/>
  <c r="A6" i="117"/>
  <c r="A3" i="117"/>
  <c r="L16" i="119"/>
  <c r="E16" i="119"/>
  <c r="A3" i="118"/>
  <c r="L5" i="118"/>
  <c r="K5" i="118"/>
  <c r="G16" i="119" s="1"/>
  <c r="J5" i="118"/>
  <c r="F16" i="119" s="1"/>
  <c r="D5" i="118"/>
  <c r="E5" i="118" s="1"/>
  <c r="K14" i="119"/>
  <c r="J14" i="119"/>
  <c r="I14" i="119"/>
  <c r="L14" i="119" s="1"/>
  <c r="G14" i="119"/>
  <c r="F14" i="119"/>
  <c r="K13" i="119"/>
  <c r="J13" i="119"/>
  <c r="I13" i="119"/>
  <c r="G13" i="119"/>
  <c r="F13" i="119"/>
  <c r="L11" i="119"/>
  <c r="H11" i="119"/>
  <c r="L13" i="119" l="1"/>
  <c r="K21" i="115"/>
  <c r="J21" i="115"/>
  <c r="I21" i="115"/>
  <c r="G21" i="115"/>
  <c r="F21" i="115" s="1"/>
  <c r="K15" i="115"/>
  <c r="J15" i="115"/>
  <c r="I15" i="115"/>
  <c r="G15" i="115"/>
  <c r="F15" i="115" s="1"/>
  <c r="K21" i="114"/>
  <c r="J21" i="114"/>
  <c r="I21" i="114"/>
  <c r="G21" i="114"/>
  <c r="F21" i="114" s="1"/>
  <c r="G15" i="114"/>
  <c r="F15" i="114" s="1"/>
  <c r="K15" i="114"/>
  <c r="J15" i="114"/>
  <c r="I15" i="114"/>
  <c r="G22" i="120"/>
  <c r="G16" i="120"/>
  <c r="L22" i="120"/>
  <c r="L16" i="120"/>
  <c r="F22" i="120"/>
  <c r="E22" i="120"/>
  <c r="E16" i="120"/>
  <c r="A6" i="121"/>
  <c r="A3" i="121"/>
  <c r="L8" i="121"/>
  <c r="K8" i="121"/>
  <c r="J8" i="121"/>
  <c r="E8" i="121"/>
  <c r="D8" i="121"/>
  <c r="L5" i="121"/>
  <c r="K5" i="121"/>
  <c r="J5" i="121"/>
  <c r="F16" i="120" s="1"/>
  <c r="D5" i="121"/>
  <c r="E5" i="121" s="1"/>
  <c r="K20" i="120"/>
  <c r="J20" i="120"/>
  <c r="I20" i="120"/>
  <c r="G20" i="120"/>
  <c r="F20" i="120"/>
  <c r="K19" i="120"/>
  <c r="J19" i="120"/>
  <c r="I19" i="120"/>
  <c r="G19" i="120"/>
  <c r="F19" i="120"/>
  <c r="L17" i="120"/>
  <c r="H17" i="120"/>
  <c r="K14" i="120"/>
  <c r="J14" i="120"/>
  <c r="I14" i="120"/>
  <c r="G14" i="120"/>
  <c r="F14" i="120"/>
  <c r="K13" i="120"/>
  <c r="J13" i="120"/>
  <c r="I13" i="120"/>
  <c r="G13" i="120"/>
  <c r="F13" i="120"/>
  <c r="L11" i="120"/>
  <c r="H11" i="120"/>
  <c r="E22" i="119"/>
  <c r="A6" i="118"/>
  <c r="K20" i="119"/>
  <c r="J20" i="119"/>
  <c r="I20" i="119"/>
  <c r="G20" i="119"/>
  <c r="F20" i="119"/>
  <c r="K19" i="119"/>
  <c r="J19" i="119"/>
  <c r="I19" i="119"/>
  <c r="G19" i="119"/>
  <c r="F19" i="119"/>
  <c r="L17" i="119"/>
  <c r="H17" i="119"/>
  <c r="E22" i="115"/>
  <c r="E16" i="115"/>
  <c r="L8" i="118"/>
  <c r="L22" i="119" s="1"/>
  <c r="K8" i="118"/>
  <c r="G22" i="119" s="1"/>
  <c r="J8" i="118"/>
  <c r="F22" i="119" s="1"/>
  <c r="D8" i="118"/>
  <c r="E8" i="118" s="1"/>
  <c r="E22" i="114"/>
  <c r="E16" i="114"/>
  <c r="A6" i="116"/>
  <c r="A3" i="116"/>
  <c r="L8" i="117"/>
  <c r="L22" i="115" s="1"/>
  <c r="K8" i="117"/>
  <c r="G22" i="115" s="1"/>
  <c r="J8" i="117"/>
  <c r="F22" i="115" s="1"/>
  <c r="D8" i="117"/>
  <c r="E8" i="117" s="1"/>
  <c r="L5" i="117"/>
  <c r="L16" i="115" s="1"/>
  <c r="K5" i="117"/>
  <c r="G16" i="115" s="1"/>
  <c r="J5" i="117"/>
  <c r="F16" i="115" s="1"/>
  <c r="D5" i="117"/>
  <c r="E5" i="117" s="1"/>
  <c r="L8" i="116"/>
  <c r="L22" i="114" s="1"/>
  <c r="K8" i="116"/>
  <c r="G22" i="114" s="1"/>
  <c r="J8" i="116"/>
  <c r="F22" i="114" s="1"/>
  <c r="D8" i="116"/>
  <c r="E8" i="116" s="1"/>
  <c r="L5" i="116"/>
  <c r="L16" i="114" s="1"/>
  <c r="K5" i="116"/>
  <c r="G16" i="114" s="1"/>
  <c r="J5" i="116"/>
  <c r="F16" i="114" s="1"/>
  <c r="D5" i="116"/>
  <c r="E5" i="116" s="1"/>
  <c r="K20" i="115"/>
  <c r="J20" i="115"/>
  <c r="I20" i="115"/>
  <c r="G20" i="115"/>
  <c r="F20" i="115"/>
  <c r="K19" i="115"/>
  <c r="J19" i="115"/>
  <c r="I19" i="115"/>
  <c r="G19" i="115"/>
  <c r="F19" i="115"/>
  <c r="L17" i="115"/>
  <c r="H17" i="115"/>
  <c r="K14" i="115"/>
  <c r="J14" i="115"/>
  <c r="I14" i="115"/>
  <c r="G14" i="115"/>
  <c r="F14" i="115"/>
  <c r="K13" i="115"/>
  <c r="J13" i="115"/>
  <c r="I13" i="115"/>
  <c r="G13" i="115"/>
  <c r="F13" i="115"/>
  <c r="L11" i="115"/>
  <c r="H11" i="115"/>
  <c r="H17" i="114"/>
  <c r="H11" i="114"/>
  <c r="L17" i="114"/>
  <c r="F19" i="114"/>
  <c r="G19" i="114"/>
  <c r="I19" i="114"/>
  <c r="J19" i="114"/>
  <c r="K19" i="114"/>
  <c r="F20" i="114"/>
  <c r="G20" i="114"/>
  <c r="I20" i="114"/>
  <c r="J20" i="114"/>
  <c r="K20" i="114"/>
  <c r="K14" i="114"/>
  <c r="J14" i="114"/>
  <c r="I14" i="114"/>
  <c r="G14" i="114"/>
  <c r="F14" i="114"/>
  <c r="K13" i="114"/>
  <c r="J13" i="114"/>
  <c r="I13" i="114"/>
  <c r="G13" i="114"/>
  <c r="F13" i="114"/>
  <c r="L11" i="114"/>
  <c r="C13" i="91"/>
  <c r="G16" i="91" s="1"/>
  <c r="L15" i="115" l="1"/>
  <c r="L21" i="114"/>
  <c r="G44" i="96"/>
  <c r="L21" i="115"/>
  <c r="G7" i="115"/>
  <c r="L15" i="114"/>
  <c r="G7" i="119"/>
  <c r="G13" i="91"/>
  <c r="G19" i="91" s="1"/>
  <c r="N40" i="64" s="1"/>
  <c r="G7" i="114"/>
  <c r="L19" i="119"/>
  <c r="G7" i="120"/>
  <c r="L13" i="120"/>
  <c r="L20" i="120"/>
  <c r="L14" i="120"/>
  <c r="L19" i="120"/>
  <c r="L20" i="119"/>
  <c r="L19" i="115"/>
  <c r="L13" i="115"/>
  <c r="L20" i="115"/>
  <c r="L14" i="115"/>
  <c r="L19" i="114"/>
  <c r="L20" i="114"/>
  <c r="L14" i="114"/>
  <c r="L13" i="114"/>
  <c r="AF3" i="65" l="1"/>
  <c r="AE3" i="65"/>
  <c r="G6" i="120"/>
  <c r="G3" i="103"/>
  <c r="G4" i="120" s="1"/>
  <c r="L1" i="121" s="1"/>
  <c r="G2" i="103"/>
  <c r="L1" i="120" s="1"/>
  <c r="G6" i="119"/>
  <c r="G3" i="102"/>
  <c r="G4" i="119" s="1"/>
  <c r="L1" i="118" s="1"/>
  <c r="G2" i="102"/>
  <c r="L1" i="119" s="1"/>
  <c r="G6" i="115"/>
  <c r="G3" i="101"/>
  <c r="G4" i="115" s="1"/>
  <c r="L1" i="117" s="1"/>
  <c r="G2" i="101"/>
  <c r="L1" i="115" s="1"/>
  <c r="G6" i="114"/>
  <c r="G3" i="96"/>
  <c r="G4" i="114" s="1"/>
  <c r="L1" i="116" s="1"/>
  <c r="G2" i="96"/>
  <c r="L1" i="114" s="1"/>
  <c r="G3" i="100"/>
  <c r="G2" i="100"/>
  <c r="G3" i="99"/>
  <c r="G2" i="99"/>
  <c r="G5" i="91"/>
  <c r="G3" i="91"/>
  <c r="G2" i="91"/>
  <c r="AD3" i="65"/>
  <c r="G44" i="101" l="1"/>
  <c r="L6" i="115" s="1"/>
  <c r="G16" i="99"/>
  <c r="AF44" i="64" a="1"/>
  <c r="AF44" i="64" s="1"/>
  <c r="L8" i="115" l="1"/>
  <c r="L9" i="115" s="1"/>
  <c r="L7" i="115"/>
  <c r="L8" i="119"/>
  <c r="L9" i="119" s="1"/>
  <c r="L7" i="119"/>
  <c r="G44" i="103"/>
  <c r="L6" i="120" s="1"/>
  <c r="L7" i="114" l="1"/>
  <c r="L8" i="114"/>
  <c r="L9" i="114" s="1"/>
  <c r="L8" i="120"/>
  <c r="L9" i="120" s="1"/>
  <c r="L7" i="120"/>
  <c r="A3" i="65"/>
  <c r="AC3" i="65"/>
  <c r="AB3" i="65"/>
  <c r="AA3" i="65"/>
  <c r="Y3" i="65"/>
  <c r="X3" i="65"/>
  <c r="W3" i="65"/>
  <c r="Z3" i="65" s="1"/>
  <c r="V3" i="65"/>
  <c r="U3" i="65"/>
  <c r="O3" i="65"/>
  <c r="Q3" i="65" s="1"/>
  <c r="N3" i="65"/>
  <c r="M3" i="65"/>
  <c r="L3" i="65"/>
  <c r="K3" i="65"/>
  <c r="J3" i="65"/>
  <c r="I3" i="65"/>
  <c r="H3" i="65"/>
  <c r="G3" i="65"/>
  <c r="F3" i="65"/>
  <c r="E3" i="65"/>
  <c r="D3" i="65"/>
  <c r="C3" i="65"/>
  <c r="B3" i="65"/>
  <c r="P3" i="65" l="1"/>
  <c r="AZ13" i="64" s="1"/>
  <c r="C2" i="105" l="1"/>
  <c r="C2" i="92"/>
  <c r="C2" i="104"/>
  <c r="C3" i="92"/>
  <c r="C3" i="105"/>
  <c r="C3" i="104"/>
  <c r="N42" i="64" a="1"/>
  <c r="N42" i="64" s="1"/>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N29" authorId="0" shapeId="0" xr:uid="{014AE969-D2EC-4F0C-AAB2-64F5915990C8}">
      <text>
        <r>
          <rPr>
            <b/>
            <sz val="9"/>
            <color indexed="81"/>
            <rFont val="MS P ゴシック"/>
            <family val="3"/>
            <charset val="128"/>
          </rPr>
          <t>法人ではなく個人運営の場合は「代表者職・氏名」のみ記入ください。</t>
        </r>
      </text>
    </comment>
    <comment ref="N35" authorId="0" shapeId="0" xr:uid="{1D402B5A-0E91-48AD-95BB-510913AF92AD}">
      <text>
        <r>
          <rPr>
            <b/>
            <sz val="9"/>
            <color indexed="81"/>
            <rFont val="MS P ゴシック"/>
            <family val="3"/>
            <charset val="128"/>
          </rPr>
          <t>原則「無」となります。必要な場合は県から指示します。</t>
        </r>
      </text>
    </comment>
    <comment ref="A44" authorId="0" shapeId="0" xr:uid="{12D2F646-C203-44B5-8598-3F6B703C298D}">
      <text>
        <r>
          <rPr>
            <b/>
            <sz val="9"/>
            <color indexed="81"/>
            <rFont val="MS P ゴシック"/>
            <family val="3"/>
            <charset val="128"/>
          </rPr>
          <t>【◆要注意◆】通帳の写しは、
銀行名、支店名、口座番号、口座名義（漢字とフリガナ）、普通or当座
が分かるものを確実に添付ください。（振込エラーがあると振込が遅れます）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B1" authorId="0" shapeId="0" xr:uid="{E4067EF9-7ECD-47FE-9D04-40CD75B6FC2E}">
      <text>
        <r>
          <rPr>
            <b/>
            <sz val="14"/>
            <color indexed="81"/>
            <rFont val="MS P ゴシック"/>
            <family val="3"/>
            <charset val="128"/>
          </rPr>
          <t>補助開始前である、
令和7年3月31日～11月30日の間に既に賃上げをしている場合に作成することができます。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L4" authorId="0" shapeId="0" xr:uid="{DCB4C464-4D6C-4033-961C-9CA3FDC5B0C6}">
      <text>
        <r>
          <rPr>
            <b/>
            <sz val="12"/>
            <color indexed="81"/>
            <rFont val="MS P ゴシック"/>
            <family val="3"/>
            <charset val="128"/>
          </rPr>
          <t>令和８年６月１日～８月１日までに記載の上提出をお願いします。</t>
        </r>
      </text>
    </comment>
    <comment ref="A17" authorId="0" shapeId="0" xr:uid="{BD7089DD-8825-44C5-9518-9543C4F6FDD8}">
      <text>
        <r>
          <rPr>
            <b/>
            <sz val="12"/>
            <color indexed="81"/>
            <rFont val="MS P ゴシック"/>
            <family val="3"/>
            <charset val="128"/>
          </rPr>
          <t>職種ごとの内訳の報告については、厚生労働省でどの職種を報告対象とするか、4/1時点で調整中であり、未定となっています。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B1" authorId="0" shapeId="0" xr:uid="{381B3B75-8ED8-4562-BF01-309C16AB8044}">
      <text>
        <r>
          <rPr>
            <b/>
            <sz val="14"/>
            <color indexed="81"/>
            <rFont val="MS P ゴシック"/>
            <family val="3"/>
            <charset val="128"/>
          </rPr>
          <t>補助開始前である、
令和7年3月31日～11月30日の間に既に賃上げをしている場合に作成することができます。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C12" authorId="0" shapeId="0" xr:uid="{D32CB649-8AA1-4E87-A450-D77A296A2C2F}">
      <text>
        <r>
          <rPr>
            <b/>
            <sz val="11"/>
            <color indexed="81"/>
            <rFont val="MS P ゴシック"/>
            <family val="3"/>
            <charset val="128"/>
          </rPr>
          <t>【所属する同一グループ内の保険薬局の数とは？】
厚生（支）局へ届出を行っている
「保険薬局における施設基準届出状況報告書（別紙様式３）または
「特掲診療料の施設基準等に係る届出書」に記載している
令和７年４月30 日時点の数となります。
↓
https://kouseikyoku.mhlw.go.jp/kantoshinetsu/iryo_shido/teirei-yakkyoku.html
そのため、申請者（法人代表者）にて必ず確認の上、
同一グループ内の保険薬局の数を選択ください。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L4" authorId="0" shapeId="0" xr:uid="{AF207875-DCC4-49D5-9027-F64901166139}">
      <text>
        <r>
          <rPr>
            <b/>
            <sz val="12"/>
            <color indexed="81"/>
            <rFont val="MS P ゴシック"/>
            <family val="3"/>
            <charset val="128"/>
          </rPr>
          <t>令和８年６月１日～８月１日までに記載の上提出をお願いします。</t>
        </r>
      </text>
    </comment>
    <comment ref="A17" authorId="0" shapeId="0" xr:uid="{0940A996-90B8-47DE-B295-49D683BB95E1}">
      <text>
        <r>
          <rPr>
            <b/>
            <sz val="12"/>
            <color indexed="81"/>
            <rFont val="MS P ゴシック"/>
            <family val="3"/>
            <charset val="128"/>
          </rPr>
          <t>職種ごとの内訳の報告については、厚生労働省でどの職種を報告対象とするか、4/1時点で調整中であり、未定となっています。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B1" authorId="0" shapeId="0" xr:uid="{98D8C027-900B-4016-BAB1-6935055B7A3D}">
      <text>
        <r>
          <rPr>
            <b/>
            <sz val="14"/>
            <color indexed="81"/>
            <rFont val="MS P ゴシック"/>
            <family val="3"/>
            <charset val="128"/>
          </rPr>
          <t>補助開始前である、
令和7年3月31日～11月30日の間に既に賃上げをしている場合に作成することができます。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L4" authorId="0" shapeId="0" xr:uid="{709C11E8-2400-4AC5-A150-BD6FE8DAC812}">
      <text>
        <r>
          <rPr>
            <b/>
            <sz val="12"/>
            <color indexed="81"/>
            <rFont val="MS P ゴシック"/>
            <family val="3"/>
            <charset val="128"/>
          </rPr>
          <t>令和８年６月１日～８月１日までに記載の上提出をお願いします。</t>
        </r>
      </text>
    </comment>
    <comment ref="L6" authorId="0" shapeId="0" xr:uid="{A3F20373-5341-4423-949E-EA69F3379C01}">
      <text>
        <r>
          <rPr>
            <b/>
            <sz val="11"/>
            <color indexed="81"/>
            <rFont val="MS P ゴシック"/>
            <family val="3"/>
            <charset val="128"/>
          </rPr>
          <t>記載例のため手入力（本来は申請書から自動入力）</t>
        </r>
      </text>
    </comment>
    <comment ref="A17" authorId="0" shapeId="0" xr:uid="{0448B7A7-18F7-4650-B7D2-A5CD28208C53}">
      <text>
        <r>
          <rPr>
            <b/>
            <sz val="12"/>
            <color indexed="81"/>
            <rFont val="MS P ゴシック"/>
            <family val="3"/>
            <charset val="128"/>
          </rPr>
          <t>職種ごとの内訳の報告については、厚生労働省でどの職種を報告対象とするか、4/1時点で調整中であり、未定となっています。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B1" authorId="0" shapeId="0" xr:uid="{875DEE8F-2299-4044-8703-B9BEE68248BF}">
      <text>
        <r>
          <rPr>
            <b/>
            <sz val="14"/>
            <color indexed="81"/>
            <rFont val="MS P ゴシック"/>
            <family val="3"/>
            <charset val="128"/>
          </rPr>
          <t>補助開始前である、
令和7年3月31日～11月30日の間に既に賃上げをしている場合に作成することができます。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L4" authorId="0" shapeId="0" xr:uid="{95F61F45-A6F9-43EB-801C-F9E74C32A5DB}">
      <text>
        <r>
          <rPr>
            <b/>
            <sz val="12"/>
            <color indexed="81"/>
            <rFont val="MS P ゴシック"/>
            <family val="3"/>
            <charset val="128"/>
          </rPr>
          <t>令和８年６月１日～８月１日までに記載の上提出をお願いします。</t>
        </r>
      </text>
    </comment>
    <comment ref="A17" authorId="0" shapeId="0" xr:uid="{88BD8AA6-53FB-46D3-9773-C0B120BADAA2}">
      <text>
        <r>
          <rPr>
            <b/>
            <sz val="12"/>
            <color indexed="81"/>
            <rFont val="MS P ゴシック"/>
            <family val="3"/>
            <charset val="128"/>
          </rPr>
          <t>職種ごとの内訳の報告については、厚生労働省でどの職種を報告対象とするか、4/1時点で調整中であり、未定となっています。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B1" authorId="0" shapeId="0" xr:uid="{8905B94B-75FC-4E28-A007-280579E65B4A}">
      <text>
        <r>
          <rPr>
            <b/>
            <sz val="14"/>
            <color indexed="81"/>
            <rFont val="MS P ゴシック"/>
            <family val="3"/>
            <charset val="128"/>
          </rPr>
          <t>補助開始前である、
令和7年3月31日～11月30日の間に既に賃上げをしている場合に作成することができます。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L4" authorId="0" shapeId="0" xr:uid="{596D36E4-CC91-4635-B3CC-8455E1195B3B}">
      <text>
        <r>
          <rPr>
            <b/>
            <sz val="12"/>
            <color indexed="81"/>
            <rFont val="MS P ゴシック"/>
            <family val="3"/>
            <charset val="128"/>
          </rPr>
          <t>令和８年６月１日～８月１日までに記載の上提出をお願いします。</t>
        </r>
      </text>
    </comment>
    <comment ref="A17" authorId="0" shapeId="0" xr:uid="{DB93CB3F-DF40-4CD9-8DD4-761D18CDCF89}">
      <text>
        <r>
          <rPr>
            <b/>
            <sz val="12"/>
            <color indexed="81"/>
            <rFont val="MS P ゴシック"/>
            <family val="3"/>
            <charset val="128"/>
          </rPr>
          <t>職種ごとの内訳の報告については、厚生労働省でどの職種を報告対象とするか、4/1時点で調整中であり、未定となっています。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<sst xmlns="http://schemas.openxmlformats.org/spreadsheetml/2006/main" count="1078" uniqueCount="301">
  <si>
    <t>１．申請者の情報</t>
    <rPh sb="2" eb="4">
      <t>シンセイ</t>
    </rPh>
    <rPh sb="4" eb="5">
      <t>シャ</t>
    </rPh>
    <rPh sb="6" eb="8">
      <t>ジョウホウ</t>
    </rPh>
    <phoneticPr fontId="37"/>
  </si>
  <si>
    <t>申請年月日</t>
    <rPh sb="0" eb="2">
      <t>シンセイ</t>
    </rPh>
    <rPh sb="2" eb="3">
      <t>ネン</t>
    </rPh>
    <rPh sb="3" eb="5">
      <t>ネンガッピ</t>
    </rPh>
    <phoneticPr fontId="1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</si>
  <si>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</si>
  <si>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</si>
  <si>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</si>
  <si>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</si>
  <si>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</si>
  <si>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</si>
  <si>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</si>
  <si>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</si>
  <si>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</si>
  <si>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</si>
  <si>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</si>
  <si>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ファクシミリ</t>
    <phoneticPr fontId="37"/>
  </si>
  <si>
    <t>代表者職</t>
    <rPh sb="0" eb="3">
      <t>ダイヒョウシャ</t>
    </rPh>
    <rPh sb="3" eb="4">
      <t>ショク</t>
    </rPh>
    <phoneticPr fontId="37"/>
  </si>
  <si>
    <t>電子メール</t>
    <rPh sb="0" eb="2">
      <t>デンシ</t>
    </rPh>
    <phoneticPr fontId="37"/>
  </si>
  <si>
    <t>２．支給申請額</t>
    <rPh sb="2" eb="4">
      <t>シキュウ</t>
    </rPh>
    <rPh sb="4" eb="7">
      <t>シンセイガク</t>
    </rPh>
    <phoneticPr fontId="37"/>
  </si>
  <si>
    <t>支給申請額(円)</t>
    <rPh sb="0" eb="2">
      <t>シキュウ</t>
    </rPh>
    <rPh sb="2" eb="4">
      <t>シンセイ</t>
    </rPh>
    <rPh sb="4" eb="5">
      <t>ガク</t>
    </rPh>
    <rPh sb="6" eb="7">
      <t>エン</t>
    </rPh>
    <phoneticPr fontId="37"/>
  </si>
  <si>
    <t>合計</t>
    <rPh sb="0" eb="2">
      <t>ゴウケイ</t>
    </rPh>
    <phoneticPr fontId="36"/>
  </si>
  <si>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</si>
  <si>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</si>
  <si>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</si>
  <si>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</si>
  <si>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</si>
  <si>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</si>
  <si>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</si>
  <si>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7"/>
  </si>
  <si>
    <t>４．支給申請に関する誓約事項</t>
    <rPh sb="2" eb="4">
      <t>シキュウ</t>
    </rPh>
    <rPh sb="4" eb="6">
      <t>シンセイ</t>
    </rPh>
    <rPh sb="7" eb="8">
      <t>カン</t>
    </rPh>
    <rPh sb="10" eb="12">
      <t>セイヤク</t>
    </rPh>
    <rPh sb="12" eb="14">
      <t>ジコウ</t>
    </rPh>
    <phoneticPr fontId="37"/>
  </si>
  <si>
    <t>医療機関名</t>
    <rPh sb="0" eb="4">
      <t>イリョウキカン</t>
    </rPh>
    <rPh sb="4" eb="5">
      <t>メイ</t>
    </rPh>
    <phoneticPr fontId="37"/>
  </si>
  <si>
    <t>法人名</t>
    <rPh sb="0" eb="2">
      <t>ホウジン</t>
    </rPh>
    <rPh sb="2" eb="3">
      <t>メイ</t>
    </rPh>
    <phoneticPr fontId="37"/>
  </si>
  <si>
    <t>郵便番号</t>
    <rPh sb="0" eb="4">
      <t>ユウビンバンゴウ</t>
    </rPh>
    <phoneticPr fontId="37"/>
  </si>
  <si>
    <t>申請年月日</t>
    <rPh sb="0" eb="2">
      <t>シンセイ</t>
    </rPh>
    <rPh sb="2" eb="5">
      <t>ネンガッピ</t>
    </rPh>
    <phoneticPr fontId="37"/>
  </si>
  <si>
    <t>支給申請額(円)</t>
    <phoneticPr fontId="37"/>
  </si>
  <si>
    <t>振込口座</t>
    <rPh sb="0" eb="2">
      <t>フリコミ</t>
    </rPh>
    <rPh sb="2" eb="4">
      <t>コウザ</t>
    </rPh>
    <phoneticPr fontId="37"/>
  </si>
  <si>
    <t>ヨミガナ</t>
    <phoneticPr fontId="37"/>
  </si>
  <si>
    <t>氏名</t>
    <phoneticPr fontId="37"/>
  </si>
  <si>
    <t>文字列</t>
    <rPh sb="0" eb="3">
      <t>モジレツ</t>
    </rPh>
    <phoneticPr fontId="37"/>
  </si>
  <si>
    <t>数値</t>
    <rPh sb="0" eb="2">
      <t>スウチ</t>
    </rPh>
    <phoneticPr fontId="37"/>
  </si>
  <si>
    <t>住所</t>
    <rPh sb="0" eb="2">
      <t>ジュウショ</t>
    </rPh>
    <phoneticPr fontId="37"/>
  </si>
  <si>
    <t>ファクシミリ</t>
  </si>
  <si>
    <t>西暦</t>
    <rPh sb="0" eb="2">
      <t>セイレキ</t>
    </rPh>
    <phoneticPr fontId="37"/>
  </si>
  <si>
    <t>和暦</t>
    <rPh sb="0" eb="2">
      <t>ワレキ</t>
    </rPh>
    <phoneticPr fontId="37"/>
  </si>
  <si>
    <t>合計</t>
    <rPh sb="0" eb="2">
      <t>ゴウケイ</t>
    </rPh>
    <phoneticPr fontId="37"/>
  </si>
  <si>
    <t>金融機関名</t>
    <rPh sb="0" eb="2">
      <t>キンユウ</t>
    </rPh>
    <rPh sb="2" eb="4">
      <t>キカン</t>
    </rPh>
    <rPh sb="4" eb="5">
      <t>メイ</t>
    </rPh>
    <phoneticPr fontId="37"/>
  </si>
  <si>
    <t>金融機関コード</t>
    <rPh sb="0" eb="2">
      <t>キンユウ</t>
    </rPh>
    <rPh sb="2" eb="4">
      <t>キカン</t>
    </rPh>
    <phoneticPr fontId="37"/>
  </si>
  <si>
    <t>支店コード</t>
    <rPh sb="0" eb="2">
      <t>シテン</t>
    </rPh>
    <phoneticPr fontId="37"/>
  </si>
  <si>
    <t>口座番号</t>
    <rPh sb="0" eb="2">
      <t>コウザ</t>
    </rPh>
    <rPh sb="2" eb="4">
      <t>バンゴウ</t>
    </rPh>
    <phoneticPr fontId="37"/>
  </si>
  <si>
    <t>口座振替名義人</t>
    <rPh sb="0" eb="2">
      <t>コウザ</t>
    </rPh>
    <rPh sb="2" eb="4">
      <t>フリカエ</t>
    </rPh>
    <rPh sb="4" eb="7">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</si>
  <si>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</si>
  <si>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</si>
  <si>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</si>
  <si>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</si>
  <si>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</si>
  <si>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</si>
  <si>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</si>
  <si>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</si>
  <si>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</si>
  <si>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</si>
  <si>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</si>
  <si>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</si>
  <si>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</si>
  <si>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</si>
  <si>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</si>
  <si>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</si>
  <si>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</si>
  <si>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</si>
  <si>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</si>
  <si>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</si>
  <si>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</si>
  <si>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</si>
  <si>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</si>
  <si>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</si>
  <si>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</si>
  <si>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</si>
  <si>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</si>
  <si>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</si>
  <si>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</si>
  <si>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</si>
  <si>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</si>
  <si>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</si>
  <si>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</si>
  <si>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</si>
  <si>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</si>
  <si>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</si>
  <si>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</si>
  <si>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</si>
  <si>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</si>
  <si>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</si>
  <si>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</si>
  <si>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</si>
  <si>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</si>
  <si>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</si>
  <si>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</si>
  <si>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</si>
  <si>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</si>
  <si>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</si>
  <si>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令和○年○月○日</t>
    <rPh sb="0" eb="2">
      <t>レイワ</t>
    </rPh>
    <rPh sb="3" eb="4">
      <t>ネン</t>
    </rPh>
    <rPh sb="5" eb="6">
      <t>ガツ</t>
    </rPh>
    <rPh sb="7" eb="8">
      <t>ニチ</t>
    </rPh>
    <phoneticPr fontId="36"/>
  </si>
  <si>
    <t>委任者</t>
    <rPh sb="0" eb="3">
      <t>イニンシャ</t>
    </rPh>
    <phoneticPr fontId="36"/>
  </si>
  <si>
    <t>住所</t>
    <rPh sb="0" eb="2">
      <t>ジュウショ</t>
    </rPh>
    <phoneticPr fontId="36"/>
  </si>
  <si>
    <t>役職・氏名</t>
    <rPh sb="0" eb="2">
      <t>ヤクショク</t>
    </rPh>
    <rPh sb="3" eb="5">
      <t>シメイ</t>
    </rPh>
    <phoneticPr fontId="36"/>
  </si>
  <si>
    <t>委任期間</t>
    <rPh sb="0" eb="2">
      <t>イニン</t>
    </rPh>
    <rPh sb="2" eb="4">
      <t>キカン</t>
    </rPh>
    <phoneticPr fontId="36"/>
  </si>
  <si>
    <t>から</t>
    <phoneticPr fontId="36"/>
  </si>
  <si>
    <t>まで。</t>
    <phoneticPr fontId="36"/>
  </si>
  <si>
    <t>受任者</t>
    <rPh sb="0" eb="3">
      <t>ジュニンシャ</t>
    </rPh>
    <phoneticPr fontId="36"/>
  </si>
  <si>
    <t>病院等名</t>
    <rPh sb="0" eb="2">
      <t>ビョウイン</t>
    </rPh>
    <rPh sb="2" eb="3">
      <t>トウ</t>
    </rPh>
    <rPh sb="3" eb="4">
      <t>メイ</t>
    </rPh>
    <phoneticPr fontId="36"/>
  </si>
  <si>
    <t>　ただし、その年度に属する出納整理期間を含む。</t>
    <rPh sb="7" eb="9">
      <t>ネンド</t>
    </rPh>
    <rPh sb="10" eb="11">
      <t>ゾク</t>
    </rPh>
    <rPh sb="13" eb="15">
      <t>スイトウ</t>
    </rPh>
    <rPh sb="15" eb="17">
      <t>セイリ</t>
    </rPh>
    <rPh sb="17" eb="19">
      <t>キカン</t>
    </rPh>
    <rPh sb="20" eb="21">
      <t>フク</t>
    </rPh>
    <phoneticPr fontId="36"/>
  </si>
  <si>
    <t>医療法人　○○会</t>
    <rPh sb="0" eb="2">
      <t>イリョウ</t>
    </rPh>
    <rPh sb="2" eb="4">
      <t>ホウジン</t>
    </rPh>
    <rPh sb="7" eb="8">
      <t>カイ</t>
    </rPh>
    <phoneticPr fontId="36"/>
  </si>
  <si>
    <t>○○県○○市○○区○○</t>
    <rPh sb="2" eb="3">
      <t>ケン</t>
    </rPh>
    <rPh sb="5" eb="6">
      <t>シ</t>
    </rPh>
    <rPh sb="8" eb="9">
      <t>ク</t>
    </rPh>
    <phoneticPr fontId="36"/>
  </si>
  <si>
    <t>理事長　○○　○○</t>
    <rPh sb="0" eb="3">
      <t>リジチョウ</t>
    </rPh>
    <phoneticPr fontId="36"/>
  </si>
  <si>
    <t>○○病院</t>
    <rPh sb="2" eb="4">
      <t>ビョウイン</t>
    </rPh>
    <phoneticPr fontId="36"/>
  </si>
  <si>
    <t>病院長　○○　○○</t>
    <rPh sb="0" eb="3">
      <t>ビョウインチョウ</t>
    </rPh>
    <phoneticPr fontId="36"/>
  </si>
  <si>
    <t>委　任　状</t>
    <rPh sb="0" eb="1">
      <t>イ</t>
    </rPh>
    <rPh sb="2" eb="3">
      <t>ニン</t>
    </rPh>
    <rPh sb="4" eb="5">
      <t>ジョウ</t>
    </rPh>
    <phoneticPr fontId="36"/>
  </si>
  <si>
    <t>支給申請書兼請求書</t>
    <rPh sb="0" eb="2">
      <t>シキュウ</t>
    </rPh>
    <rPh sb="2" eb="5">
      <t>シンセイショ</t>
    </rPh>
    <rPh sb="5" eb="6">
      <t>カ</t>
    </rPh>
    <rPh sb="6" eb="9">
      <t>セイキュウショ</t>
    </rPh>
    <phoneticPr fontId="17"/>
  </si>
  <si>
    <t>病院物価支援事業</t>
    <phoneticPr fontId="36"/>
  </si>
  <si>
    <t>病院賃上げ支援事業</t>
    <phoneticPr fontId="36"/>
  </si>
  <si>
    <t>保険医療機関コード：</t>
    <rPh sb="0" eb="2">
      <t>ホケン</t>
    </rPh>
    <rPh sb="2" eb="4">
      <t>イリョウ</t>
    </rPh>
    <rPh sb="4" eb="6">
      <t>キカン</t>
    </rPh>
    <phoneticPr fontId="37"/>
  </si>
  <si>
    <t>保険医療機関コード</t>
    <rPh sb="0" eb="2">
      <t>ホケン</t>
    </rPh>
    <rPh sb="2" eb="6">
      <t>イリョウキカン</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</si>
  <si>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6"/>
  </si>
  <si>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</si>
  <si>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</si>
  <si>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</si>
  <si>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</si>
  <si>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</si>
  <si>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</si>
  <si>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</si>
  <si>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</si>
  <si>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</si>
  <si>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</si>
  <si>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</si>
  <si>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</si>
  <si>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</si>
  <si>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</si>
  <si>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</si>
  <si>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</si>
  <si>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</si>
  <si>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</si>
  <si>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</si>
  <si>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</si>
  <si>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</si>
  <si>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</si>
  <si>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</si>
  <si>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</si>
  <si>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</si>
  <si>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</si>
  <si>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</si>
  <si>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</si>
  <si>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</si>
  <si>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</si>
  <si>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</si>
  <si>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</si>
  <si>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</si>
  <si>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</si>
  <si>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</si>
  <si>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</si>
  <si>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</si>
  <si>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</si>
  <si>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</si>
  <si>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</si>
  <si>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</si>
  <si>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</si>
  <si>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</si>
  <si>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</si>
  <si>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賃上げ支援事業　実績報告書
（賃金改善報告書）</t>
    <rPh sb="0" eb="2">
      <t>チンア</t>
    </rPh>
    <rPh sb="3" eb="5">
      <t>シエン</t>
    </rPh>
    <rPh sb="5" eb="7">
      <t>ジギョウ</t>
    </rPh>
    <rPh sb="8" eb="10">
      <t>ジッセキ</t>
    </rPh>
    <rPh sb="10" eb="13">
      <t>ホウコクショ</t>
    </rPh>
    <rPh sb="15" eb="17">
      <t>チンギン</t>
    </rPh>
    <rPh sb="17" eb="19">
      <t>カイゼン</t>
    </rPh>
    <rPh sb="19" eb="22">
      <t>ホウコクショ</t>
    </rPh>
    <phoneticPr fontId="37"/>
  </si>
  <si>
    <t>診療所等賃上げ支援事業</t>
    <phoneticPr fontId="1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</si>
  <si>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</si>
  <si>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</si>
  <si>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</si>
  <si>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</si>
  <si>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</si>
  <si>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無床診療所の名称：</t>
    <rPh sb="0" eb="2">
      <t>ムショウ</t>
    </rPh>
    <rPh sb="2" eb="5">
      <t>シンリョウジョ</t>
    </rPh>
    <rPh sb="6" eb="8">
      <t>メイショウ</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</si>
  <si>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</si>
  <si>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</si>
  <si>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訪問看護ステーションの名称：</t>
    <rPh sb="0" eb="2">
      <t>ホウモン</t>
    </rPh>
    <rPh sb="2" eb="4">
      <t>カンゴ</t>
    </rPh>
    <rPh sb="11" eb="13">
      <t>メイショウ</t>
    </rPh>
    <phoneticPr fontId="37"/>
  </si>
  <si>
    <t>都道府県知事　殿</t>
    <rPh sb="0" eb="4">
      <t>トドウフケン</t>
    </rPh>
    <rPh sb="4" eb="6">
      <t>チジ</t>
    </rPh>
    <rPh sb="7" eb="8">
      <t>ドノ</t>
    </rPh>
    <phoneticPr fontId="36"/>
  </si>
  <si>
    <t>委任状の有無：</t>
    <rPh sb="0" eb="3">
      <t>イニンジョウ</t>
    </rPh>
    <rPh sb="4" eb="6">
      <t>ウム</t>
    </rPh>
    <phoneticPr fontId="36"/>
  </si>
  <si>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</si>
  <si>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</si>
  <si>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</si>
  <si>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管理者</t>
    <rPh sb="0" eb="3">
      <t>カンリシャ</t>
    </rPh>
    <phoneticPr fontId="37"/>
  </si>
  <si>
    <t>③月数</t>
    <rPh sb="1" eb="3">
      <t>ゲッスウ</t>
    </rPh>
    <phoneticPr fontId="36"/>
  </si>
  <si>
    <t>（第１号様式）</t>
    <rPh sb="1" eb="2">
      <t>ダイ</t>
    </rPh>
    <rPh sb="3" eb="4">
      <t>ゴウ</t>
    </rPh>
    <rPh sb="4" eb="6">
      <t>ヨウシキ</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</si>
  <si>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</si>
  <si>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</si>
  <si>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</si>
  <si>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</si>
  <si>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</si>
  <si>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</si>
  <si>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</si>
  <si>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</si>
  <si>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</si>
  <si>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</si>
  <si>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</si>
  <si>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</si>
  <si>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</si>
  <si>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</si>
  <si>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</si>
  <si>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</si>
  <si>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</si>
  <si>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</si>
  <si>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</si>
  <si>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</si>
  <si>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</si>
  <si>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</si>
  <si>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</si>
  <si>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</si>
  <si>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</si>
  <si>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</si>
  <si>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</si>
  <si>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</si>
  <si>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t>
  </si>
  <si>
    <t>⑥：令和７年度の対象職員のベースアップが令和７年３月31日時点の賃金水準と比較して2.0％を上回って実施しており、</t>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</si>
  <si>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</si>
  <si>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</si>
  <si>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</si>
  <si>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</si>
  <si>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</si>
  <si>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</si>
  <si>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</si>
  <si>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</si>
  <si>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④：令和７年度の対象職員のベースアップが令和７年３月31日時点の賃金水準と比較して2.0％を上回って実施しており、</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</si>
  <si>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</si>
  <si>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</si>
  <si>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</si>
  <si>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</si>
  <si>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対象職員の賃金改善実績の有無（右欄に○・×を記載）</t>
    <rPh sb="0" eb="2">
      <t>タイショウ</t>
    </rPh>
    <rPh sb="2" eb="4">
      <t>ショクイン</t>
    </rPh>
    <phoneticPr fontId="37"/>
  </si>
  <si>
    <t>②月額または
一時金支給額</t>
    <rPh sb="1" eb="3">
      <t>ゲツガク</t>
    </rPh>
    <rPh sb="7" eb="9">
      <t>イチジ</t>
    </rPh>
    <rPh sb="9" eb="10">
      <t>キン</t>
    </rPh>
    <rPh sb="10" eb="12">
      <t>シキュウ</t>
    </rPh>
    <rPh sb="12" eb="13">
      <t>ガク</t>
    </rPh>
    <phoneticPr fontId="36"/>
  </si>
  <si>
    <t>第２－１号様式（有床診療所）</t>
    <rPh sb="8" eb="10">
      <t>ユウショウ</t>
    </rPh>
    <rPh sb="10" eb="13">
      <t>シンリョウジョ</t>
    </rPh>
    <phoneticPr fontId="37"/>
  </si>
  <si>
    <t>新潟県知事　殿</t>
    <rPh sb="0" eb="2">
      <t>ニイガタ</t>
    </rPh>
    <rPh sb="2" eb="5">
      <t>ケンチジ</t>
    </rPh>
    <rPh sb="3" eb="5">
      <t>チジ</t>
    </rPh>
    <phoneticPr fontId="17"/>
  </si>
  <si>
    <t>新潟県知事　殿</t>
    <rPh sb="0" eb="3">
      <t>ニイガタケン</t>
    </rPh>
    <rPh sb="3" eb="5">
      <t>チジ</t>
    </rPh>
    <rPh sb="6" eb="7">
      <t>ドノ</t>
    </rPh>
    <phoneticPr fontId="37"/>
  </si>
  <si>
    <t>第２－１号様式（薬局）</t>
    <rPh sb="8" eb="10">
      <t>ヤッキョク</t>
    </rPh>
    <phoneticPr fontId="37"/>
  </si>
  <si>
    <t>第２－２号様式（有床診療所）</t>
    <rPh sb="8" eb="10">
      <t>ユウショウ</t>
    </rPh>
    <rPh sb="10" eb="13">
      <t>シンリョウジョ</t>
    </rPh>
    <phoneticPr fontId="37"/>
  </si>
  <si>
    <t>第２－２号様式（無床診療所）</t>
    <rPh sb="8" eb="10">
      <t>ムユカ</t>
    </rPh>
    <rPh sb="10" eb="13">
      <t>シンリョウジョ</t>
    </rPh>
    <phoneticPr fontId="37"/>
  </si>
  <si>
    <t>第２－２号様式（薬局）</t>
    <rPh sb="8" eb="10">
      <t>ヤッキョク</t>
    </rPh>
    <phoneticPr fontId="37"/>
  </si>
  <si>
    <t>第３号様式（有床診療所）</t>
    <rPh sb="6" eb="8">
      <t>ユウショウ</t>
    </rPh>
    <rPh sb="8" eb="11">
      <t>シンリョウジョ</t>
    </rPh>
    <phoneticPr fontId="37"/>
  </si>
  <si>
    <t>第６号様式（有床診療所）</t>
    <rPh sb="6" eb="8">
      <t>ユウショウ</t>
    </rPh>
    <rPh sb="8" eb="11">
      <t>シンリョウジョ</t>
    </rPh>
    <phoneticPr fontId="37"/>
  </si>
  <si>
    <t>第７号様式（有床診療所）</t>
    <rPh sb="6" eb="8">
      <t>ユウショウ</t>
    </rPh>
    <rPh sb="8" eb="11">
      <t>シンリョウジョ</t>
    </rPh>
    <phoneticPr fontId="37"/>
  </si>
  <si>
    <t>第２－１号様式（無床診療所）</t>
    <rPh sb="8" eb="10">
      <t>ムショウ</t>
    </rPh>
    <rPh sb="10" eb="13">
      <t>シンリョウジョ</t>
    </rPh>
    <phoneticPr fontId="37"/>
  </si>
  <si>
    <t>第３号様式（無床診療所）</t>
    <rPh sb="0" eb="1">
      <t>ダイ</t>
    </rPh>
    <rPh sb="2" eb="3">
      <t>ゴウ</t>
    </rPh>
    <rPh sb="3" eb="5">
      <t>ヨウシキ</t>
    </rPh>
    <rPh sb="6" eb="8">
      <t>ムショウ</t>
    </rPh>
    <rPh sb="8" eb="11">
      <t>シンリョウジョ</t>
    </rPh>
    <phoneticPr fontId="37"/>
  </si>
  <si>
    <t>第６号様式（無床診療所）</t>
    <rPh sb="6" eb="8">
      <t>ムショウ</t>
    </rPh>
    <rPh sb="8" eb="11">
      <t>シンリョウジョ</t>
    </rPh>
    <phoneticPr fontId="37"/>
  </si>
  <si>
    <t>第７号様式（無床診療所）</t>
    <rPh sb="6" eb="8">
      <t>ムショウ</t>
    </rPh>
    <rPh sb="8" eb="11">
      <t>シンリョウジョ</t>
    </rPh>
    <phoneticPr fontId="37"/>
  </si>
  <si>
    <t>第２－１号様式（訪問看護ステーション）</t>
    <rPh sb="8" eb="10">
      <t>ホウモン</t>
    </rPh>
    <rPh sb="10" eb="12">
      <t>カンゴ</t>
    </rPh>
    <phoneticPr fontId="37"/>
  </si>
  <si>
    <t>第３号様式（訪問看護ステーション）</t>
    <rPh sb="6" eb="8">
      <t>ホウモン</t>
    </rPh>
    <rPh sb="8" eb="10">
      <t>カンゴ</t>
    </rPh>
    <phoneticPr fontId="37"/>
  </si>
  <si>
    <t>第６号様式（訪問看護ステーション）</t>
    <rPh sb="6" eb="8">
      <t>ホウモン</t>
    </rPh>
    <rPh sb="8" eb="10">
      <t>カンゴ</t>
    </rPh>
    <phoneticPr fontId="37"/>
  </si>
  <si>
    <t>第７号様式（訪問看護ステーション）</t>
    <rPh sb="6" eb="8">
      <t>ホウモン</t>
    </rPh>
    <rPh sb="8" eb="10">
      <t>カンゴ</t>
    </rPh>
    <phoneticPr fontId="37"/>
  </si>
  <si>
    <t>第６号様式（薬局）</t>
    <rPh sb="6" eb="8">
      <t>ヤッキョク</t>
    </rPh>
    <phoneticPr fontId="37"/>
  </si>
  <si>
    <t>第７号様式（薬局）</t>
    <rPh sb="6" eb="8">
      <t>ヤッキョク</t>
    </rPh>
    <phoneticPr fontId="37"/>
  </si>
  <si>
    <t>施設数</t>
    <rPh sb="0" eb="3">
      <t>シセツスウ</t>
    </rPh>
    <phoneticPr fontId="37"/>
  </si>
  <si>
    <t>×</t>
    <phoneticPr fontId="36"/>
  </si>
  <si>
    <r>
      <t>所属する同一グループ内の保険薬局の数として１店舗以上５店舗以下（当該保険薬局を含む）である保険薬局に該当（R7.4.30時点）
※該当する場合は</t>
    </r>
    <r>
      <rPr>
        <b/>
        <sz val="12"/>
        <color rgb="FFC00000"/>
        <rFont val="ＭＳ ゴシック"/>
        <family val="3"/>
        <charset val="128"/>
      </rPr>
      <t>施設数を記載</t>
    </r>
    <rPh sb="65" eb="67">
      <t>ガイトウ</t>
    </rPh>
    <rPh sb="69" eb="71">
      <t>バアイ</t>
    </rPh>
    <rPh sb="72" eb="75">
      <t>シセツスウ</t>
    </rPh>
    <rPh sb="76" eb="78">
      <t>キサイ</t>
    </rPh>
    <phoneticPr fontId="37"/>
  </si>
  <si>
    <r>
      <t>所属する同一グループ内の保険薬局の数として６店舗以上19店舗以下（当該保険薬局を含む）である保険薬局に該当（R7.4.30時点）
※該当する場合は</t>
    </r>
    <r>
      <rPr>
        <b/>
        <sz val="12"/>
        <color rgb="FFC00000"/>
        <rFont val="ＭＳ ゴシック"/>
        <family val="3"/>
        <charset val="128"/>
      </rPr>
      <t>施設数を記載</t>
    </r>
    <phoneticPr fontId="37"/>
  </si>
  <si>
    <r>
      <t>所属する同一グループ内の保険薬局の数として20店舗以上（当該保険薬局を含む）である保険薬局に該当（R7.4.30時点）
※該当する場合は</t>
    </r>
    <r>
      <rPr>
        <b/>
        <sz val="12"/>
        <color rgb="FFC00000"/>
        <rFont val="ＭＳ ゴシック"/>
        <family val="3"/>
        <charset val="128"/>
      </rPr>
      <t>施設数を記載</t>
    </r>
    <phoneticPr fontId="37"/>
  </si>
  <si>
    <t>令和　　年　　月　　日</t>
    <rPh sb="0" eb="2">
      <t>レイワ</t>
    </rPh>
    <rPh sb="4" eb="5">
      <t>ネン</t>
    </rPh>
    <rPh sb="7" eb="8">
      <t>ガツ</t>
    </rPh>
    <rPh sb="10" eb="11">
      <t>ニチ</t>
    </rPh>
    <phoneticPr fontId="36"/>
  </si>
  <si>
    <t>　新潟県医療機関等における賃上げ・物価上昇に対する支援事業補助金交付要綱に基づき、次のとおり申請し、診療に必要な経費を対象とした支援を受けたことを報告します。</t>
    <rPh sb="29" eb="36">
      <t>ホジョキンコウフヨウコウ</t>
    </rPh>
    <rPh sb="37" eb="38">
      <t>モト</t>
    </rPh>
    <rPh sb="50" eb="52">
      <t>シンリョウ</t>
    </rPh>
    <rPh sb="53" eb="55">
      <t>ヒツヨウ</t>
    </rPh>
    <rPh sb="56" eb="58">
      <t>ケイヒ</t>
    </rPh>
    <rPh sb="59" eb="61">
      <t>タイショウ</t>
    </rPh>
    <rPh sb="64" eb="66">
      <t>シエン</t>
    </rPh>
    <rPh sb="67" eb="68">
      <t>ウ</t>
    </rPh>
    <rPh sb="73" eb="75">
      <t>ホウコク</t>
    </rPh>
    <phoneticPr fontId="37"/>
  </si>
  <si>
    <t>　新潟県医療機関等における賃上げ・物価上昇に対する支援事業補助金交付要綱に基づき、次のとおり申請し、診療に必要な経費を対象とした支援を受けたことを報告します。</t>
    <rPh sb="50" eb="52">
      <t>シンリョウ</t>
    </rPh>
    <rPh sb="53" eb="55">
      <t>ヒツヨウ</t>
    </rPh>
    <rPh sb="56" eb="58">
      <t>ケイヒ</t>
    </rPh>
    <rPh sb="59" eb="61">
      <t>タイショウ</t>
    </rPh>
    <rPh sb="64" eb="66">
      <t>シエン</t>
    </rPh>
    <rPh sb="67" eb="68">
      <t>ウ</t>
    </rPh>
    <rPh sb="73" eb="75">
      <t>ホウコク</t>
    </rPh>
    <phoneticPr fontId="37"/>
  </si>
  <si>
    <t>新潟県医療機関等における賃上げ・物価上昇に対する支援事業補助金交付要綱に基づき、次のとおり申請します。</t>
    <rPh sb="50" eb="51">
      <t>ツギシンセイ</t>
    </rPh>
    <phoneticPr fontId="37"/>
  </si>
  <si>
    <t>　新潟県医療機関等における賃上げ・物価上昇に対する支援事業補助金交付要綱に基づき、次のとおり申請します。</t>
    <rPh sb="51" eb="52">
      <t>ツギシンセイ</t>
    </rPh>
    <phoneticPr fontId="37"/>
  </si>
  <si>
    <t>補助額
（14床以上の場合）</t>
    <rPh sb="7" eb="8">
      <t>ユカ</t>
    </rPh>
    <rPh sb="8" eb="10">
      <t>イジョウ</t>
    </rPh>
    <rPh sb="11" eb="13">
      <t>バアイ</t>
    </rPh>
    <phoneticPr fontId="37"/>
  </si>
  <si>
    <t>補助額
（13床以下の場合）</t>
    <rPh sb="7" eb="8">
      <t>ユカ</t>
    </rPh>
    <rPh sb="8" eb="10">
      <t>イカ</t>
    </rPh>
    <rPh sb="11" eb="13">
      <t>バアイ</t>
    </rPh>
    <phoneticPr fontId="37"/>
  </si>
  <si>
    <t>補助額</t>
    <phoneticPr fontId="37"/>
  </si>
  <si>
    <t>④：本事業の補助額を活用してベースアップを実施し、令和８年６月１日から当該ベースアップの水準を維持又は拡大する。</t>
  </si>
  <si>
    <t>⑤：賃金表等や給与規程等の変更に時間を要するため、本事業の補助額を活用して一時金又は特別手当を支給し、</t>
    <rPh sb="37" eb="40">
      <t>イチジキン</t>
    </rPh>
    <phoneticPr fontId="36"/>
  </si>
  <si>
    <t>⑦：本事業の補助額は④～⑥のために支出する。</t>
    <rPh sb="17" eb="19">
      <t>シシュツ</t>
    </rPh>
    <phoneticPr fontId="36"/>
  </si>
  <si>
    <t>補助額
（３床以上の場合）</t>
    <rPh sb="6" eb="7">
      <t>ユカ</t>
    </rPh>
    <rPh sb="7" eb="9">
      <t>イジョウ</t>
    </rPh>
    <rPh sb="10" eb="12">
      <t>バアイ</t>
    </rPh>
    <phoneticPr fontId="37"/>
  </si>
  <si>
    <t>補助額
（２床以下の場合）</t>
    <rPh sb="6" eb="7">
      <t>ユカ</t>
    </rPh>
    <rPh sb="7" eb="9">
      <t>イカ</t>
    </rPh>
    <rPh sb="10" eb="12">
      <t>バアイ</t>
    </rPh>
    <phoneticPr fontId="37"/>
  </si>
  <si>
    <t>②：本事業の補助額を活用してベースアップを実施し、令和８年６月１日から当該ベースアップの水準を維持又は拡大する。</t>
  </si>
  <si>
    <t>③：賃金表等や給与規程等の変更に時間を要するため、本事業の補助額を活用して一時金又は特別手当を支給し、</t>
    <rPh sb="37" eb="40">
      <t>イチジキン</t>
    </rPh>
    <phoneticPr fontId="36"/>
  </si>
  <si>
    <t>⑦：本事業の補助額は②～④のために支出する。</t>
    <rPh sb="17" eb="19">
      <t>シシュツ</t>
    </rPh>
    <phoneticPr fontId="36"/>
  </si>
  <si>
    <t>新潟県医療機関等における賃上げ・物価上昇に対する支援事業補助金交付要綱に基づき、次のとおり報告します。</t>
    <rPh sb="45" eb="47">
      <t>ホウコク</t>
    </rPh>
    <phoneticPr fontId="36"/>
  </si>
  <si>
    <t>代表者</t>
    <rPh sb="0" eb="3">
      <t>ダイヒョウシャ</t>
    </rPh>
    <phoneticPr fontId="36"/>
  </si>
  <si>
    <r>
      <t xml:space="preserve">医療機関等の名称
</t>
    </r>
    <r>
      <rPr>
        <sz val="11"/>
        <color rgb="FFC00000"/>
        <rFont val="ＭＳ Ｐゴシック"/>
        <family val="3"/>
        <charset val="128"/>
      </rPr>
      <t>※別紙にすべての施設名を記入ください</t>
    </r>
    <rPh sb="0" eb="2">
      <t>イリョウ</t>
    </rPh>
    <rPh sb="2" eb="4">
      <t>キカン</t>
    </rPh>
    <rPh sb="4" eb="5">
      <t>トウ</t>
    </rPh>
    <rPh sb="6" eb="8">
      <t>メイショウ</t>
    </rPh>
    <rPh sb="10" eb="12">
      <t>ベッシ</t>
    </rPh>
    <rPh sb="17" eb="20">
      <t>シセツメイ</t>
    </rPh>
    <rPh sb="21" eb="23">
      <t>キニュウ</t>
    </rPh>
    <phoneticPr fontId="37"/>
  </si>
  <si>
    <t>別紙</t>
    <rPh sb="0" eb="2">
      <t>ベッシ</t>
    </rPh>
    <phoneticPr fontId="36"/>
  </si>
  <si>
    <t>施設名</t>
    <rPh sb="0" eb="3">
      <t>シセツメイ</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</si>
  <si>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本補助金等に関する報告や調査について、厚生労働省又は都道府県から求められた場合には、これに応じます。
　（５）　本補助金等の支払い後、各事業に定めのある返還事由に該当した場合は各事業に係る補助金の全額を返還します。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1" eb="223">
      <t>ホジョ</t>
    </rPh>
    <rPh sb="224" eb="225">
      <t>トウ</t>
    </rPh>
    <rPh sb="226" eb="228">
      <t>シハラ</t>
    </rPh>
    <rPh sb="229" eb="230">
      <t>ゴ</t>
    </rPh>
    <rPh sb="231" eb="234">
      <t>カクジギョウ</t>
    </rPh>
    <rPh sb="235" eb="236">
      <t>サダ</t>
    </rPh>
    <rPh sb="240" eb="242">
      <t>ヘンカン</t>
    </rPh>
    <rPh sb="242" eb="244">
      <t>ジユ</t>
    </rPh>
    <rPh sb="245" eb="247">
      <t>ガイトウ</t>
    </rPh>
    <rPh sb="249" eb="251">
      <t>バアイ</t>
    </rPh>
    <rPh sb="252" eb="255">
      <t>カクジギョウ</t>
    </rPh>
    <rPh sb="256" eb="257">
      <t>カカ</t>
    </rPh>
    <rPh sb="262" eb="264">
      <t>ゼンガク</t>
    </rPh>
    <rPh sb="265" eb="267">
      <t>ヘンカン</t>
    </rPh>
    <phoneticPr fontId="37"/>
  </si>
  <si>
    <t>○○診療所</t>
    <rPh sb="2" eb="5">
      <t>シンリョウジョ</t>
    </rPh>
    <phoneticPr fontId="36"/>
  </si>
  <si>
    <t>○○薬局</t>
    <rPh sb="2" eb="4">
      <t>ヤッキョク</t>
    </rPh>
    <phoneticPr fontId="36"/>
  </si>
  <si>
    <t>〇</t>
    <phoneticPr fontId="36"/>
  </si>
  <si>
    <t>物価高騰対象施設
※対象の場合は○を記入</t>
    <rPh sb="0" eb="4">
      <t>ブッカコウトウ</t>
    </rPh>
    <rPh sb="4" eb="6">
      <t>タイショウ</t>
    </rPh>
    <rPh sb="6" eb="8">
      <t>シセツ</t>
    </rPh>
    <rPh sb="10" eb="12">
      <t>タイショウ</t>
    </rPh>
    <rPh sb="13" eb="15">
      <t>バアイ</t>
    </rPh>
    <rPh sb="18" eb="20">
      <t>キニュウ</t>
    </rPh>
    <phoneticPr fontId="36"/>
  </si>
  <si>
    <t>賃上げ対象施設
※対象の場合は○を記入</t>
    <rPh sb="0" eb="2">
      <t>チンア</t>
    </rPh>
    <rPh sb="3" eb="5">
      <t>タイショウ</t>
    </rPh>
    <rPh sb="5" eb="7">
      <t>シセツ</t>
    </rPh>
    <rPh sb="9" eb="11">
      <t>タイショウ</t>
    </rPh>
    <rPh sb="12" eb="14">
      <t>バアイ</t>
    </rPh>
    <rPh sb="17" eb="19">
      <t>キニュウ</t>
    </rPh>
    <phoneticPr fontId="36"/>
  </si>
  <si>
    <r>
      <t>　</t>
    </r>
    <r>
      <rPr>
        <sz val="11"/>
        <color rgb="FFC00000"/>
        <rFont val="ＭＳ Ｐゴシック"/>
        <family val="3"/>
        <charset val="128"/>
      </rPr>
      <t>新潟県医療機関等における賃上げ・物価上昇に対する支援事業について</t>
    </r>
    <r>
      <rPr>
        <sz val="11"/>
        <rFont val="ＭＳ Ｐゴシック"/>
        <family val="3"/>
        <charset val="128"/>
      </rPr>
      <t xml:space="preserve">、補助金の支給を受けたいので、下記のとおり申請します。
</t>
    </r>
    <rPh sb="34" eb="37">
      <t>ホジョキン</t>
    </rPh>
    <rPh sb="38" eb="40">
      <t>シキュウ</t>
    </rPh>
    <rPh sb="41" eb="42">
      <t>ウ</t>
    </rPh>
    <rPh sb="48" eb="50">
      <t>カキ</t>
    </rPh>
    <rPh sb="54" eb="56">
      <t>シンセイ</t>
    </rPh>
    <phoneticPr fontId="37"/>
  </si>
  <si>
    <t>対象医療機関等一覧表</t>
    <rPh sb="0" eb="2">
      <t>タイショウ</t>
    </rPh>
    <rPh sb="2" eb="4">
      <t>イリョウ</t>
    </rPh>
    <rPh sb="4" eb="6">
      <t>キカン</t>
    </rPh>
    <rPh sb="6" eb="7">
      <t>トウ</t>
    </rPh>
    <rPh sb="7" eb="9">
      <t>イチラン</t>
    </rPh>
    <rPh sb="9" eb="10">
      <t>ヒョウ</t>
    </rPh>
    <phoneticPr fontId="36"/>
  </si>
  <si>
    <t>第１号様式別紙のとおり</t>
    <rPh sb="0" eb="1">
      <t>ダイ</t>
    </rPh>
    <rPh sb="3" eb="5">
      <t>ヨウシキ</t>
    </rPh>
    <phoneticPr fontId="36"/>
  </si>
  <si>
    <t>第１号様式別紙のとおり</t>
    <phoneticPr fontId="36"/>
  </si>
  <si>
    <t>代表者氏名：</t>
    <rPh sb="0" eb="3">
      <t>ダイヒョウシャ</t>
    </rPh>
    <rPh sb="3" eb="5">
      <t>シメイ</t>
    </rPh>
    <phoneticPr fontId="37"/>
  </si>
  <si>
    <t>第１号様式別紙のとおり</t>
    <phoneticPr fontId="36"/>
  </si>
  <si>
    <r>
      <t>３．振込口座　（※</t>
    </r>
    <r>
      <rPr>
        <b/>
        <sz val="14"/>
        <color rgb="FFFF0000"/>
        <rFont val="ＭＳ Ｐゴシック"/>
        <family val="3"/>
        <charset val="128"/>
      </rPr>
      <t>通帳の写し</t>
    </r>
    <r>
      <rPr>
        <sz val="11"/>
        <rFont val="ＭＳ Ｐゴシック"/>
        <family val="3"/>
        <charset val="128"/>
      </rPr>
      <t>など、口座番号を確認できるものを要添付）</t>
    </r>
    <rPh sb="2" eb="4">
      <t>フリコミ</t>
    </rPh>
    <rPh sb="4" eb="6">
      <t>コウザ</t>
    </rPh>
    <rPh sb="9" eb="11">
      <t>ツウチョウ</t>
    </rPh>
    <rPh sb="12" eb="13">
      <t>ウツ</t>
    </rPh>
    <rPh sb="17" eb="21">
      <t>コウザバンゴウ</t>
    </rPh>
    <rPh sb="22" eb="24">
      <t>カクニン</t>
    </rPh>
    <rPh sb="30" eb="33">
      <t>ヨウテンプ</t>
    </rPh>
    <phoneticPr fontId="37"/>
  </si>
  <si>
    <t>法人名：</t>
    <rPh sb="0" eb="2">
      <t>ホウジン</t>
    </rPh>
    <rPh sb="2" eb="3">
      <t>メイ</t>
    </rPh>
    <phoneticPr fontId="37"/>
  </si>
  <si>
    <t>氏名：</t>
    <rPh sb="0" eb="2">
      <t>シメイ</t>
    </rPh>
    <phoneticPr fontId="37"/>
  </si>
  <si>
    <t>※有床診療所を複数申請する法人の場合は、申請書を施設ごとに分けて作成ください。</t>
    <rPh sb="1" eb="6">
      <t>ユウショウシンリョウジョ</t>
    </rPh>
    <rPh sb="7" eb="9">
      <t>フクスウ</t>
    </rPh>
    <rPh sb="9" eb="11">
      <t>シンセイ</t>
    </rPh>
    <rPh sb="13" eb="15">
      <t>ホウジン</t>
    </rPh>
    <rPh sb="16" eb="18">
      <t>バアイ</t>
    </rPh>
    <rPh sb="20" eb="23">
      <t>シンセイショ</t>
    </rPh>
    <rPh sb="24" eb="26">
      <t>シセツ</t>
    </rPh>
    <rPh sb="29" eb="30">
      <t>ワ</t>
    </rPh>
    <rPh sb="32" eb="34">
      <t>サクセイ</t>
    </rPh>
    <phoneticPr fontId="36"/>
  </si>
  <si>
    <t>（複数の施設を申請する場合にのみ記入→）施設名</t>
    <rPh sb="1" eb="3">
      <t>フクスウ</t>
    </rPh>
    <rPh sb="4" eb="6">
      <t>シセツ</t>
    </rPh>
    <rPh sb="7" eb="9">
      <t>シンセイ</t>
    </rPh>
    <rPh sb="11" eb="13">
      <t>バアイ</t>
    </rPh>
    <rPh sb="16" eb="18">
      <t>キニュウ</t>
    </rPh>
    <rPh sb="20" eb="23">
      <t>シセツメイ</t>
    </rPh>
    <phoneticPr fontId="36"/>
  </si>
  <si>
    <t>-</t>
    <phoneticPr fontId="36"/>
  </si>
  <si>
    <t>←必要に応じて行を追加ください。</t>
    <rPh sb="1" eb="3">
      <t>ヒツヨウ</t>
    </rPh>
    <rPh sb="4" eb="5">
      <t>オウ</t>
    </rPh>
    <rPh sb="7" eb="8">
      <t>ギョウ</t>
    </rPh>
    <rPh sb="9" eb="11">
      <t>ツイカ</t>
    </rPh>
    <phoneticPr fontId="36"/>
  </si>
  <si>
    <r>
      <t>所属する同一グループ内の保険薬局の数として１店舗以上５店舗以下（当該保険薬局を含む）である保険薬局に該当（R7.4.30時点）
※該当する場合は</t>
    </r>
    <r>
      <rPr>
        <b/>
        <sz val="12"/>
        <color rgb="FFC00000"/>
        <rFont val="ＭＳ ゴシック"/>
        <family val="3"/>
        <charset val="128"/>
      </rPr>
      <t>申請する県内立地施設数を記載</t>
    </r>
    <rPh sb="65" eb="67">
      <t>ガイトウ</t>
    </rPh>
    <rPh sb="69" eb="71">
      <t>バアイ</t>
    </rPh>
    <rPh sb="72" eb="74">
      <t>シンセイ</t>
    </rPh>
    <rPh sb="76" eb="78">
      <t>ケンナイ</t>
    </rPh>
    <rPh sb="78" eb="80">
      <t>リッチ</t>
    </rPh>
    <rPh sb="80" eb="82">
      <t>シセツ</t>
    </rPh>
    <rPh sb="82" eb="83">
      <t>スウ</t>
    </rPh>
    <rPh sb="84" eb="86">
      <t>キサイ</t>
    </rPh>
    <phoneticPr fontId="37"/>
  </si>
  <si>
    <r>
      <t>所属する同一グループ内の保険薬局の数として20店舗以上（当該保険薬局を含む）である保険薬局に該当（R7.4.30時点）
※該当する場合は</t>
    </r>
    <r>
      <rPr>
        <b/>
        <sz val="12"/>
        <color rgb="FFC00000"/>
        <rFont val="ＭＳ ゴシック"/>
        <family val="3"/>
        <charset val="128"/>
      </rPr>
      <t>申請する県内立地施設数を記載</t>
    </r>
    <phoneticPr fontId="37"/>
  </si>
  <si>
    <r>
      <t>所属する同一グループ内の保険薬局の数として６店舗以上19店舗以下（当該保険薬局を含む）である保険薬局に該当（R7.4.30時点）
※該当する場合は</t>
    </r>
    <r>
      <rPr>
        <b/>
        <sz val="12"/>
        <color rgb="FFC00000"/>
        <rFont val="ＭＳ ゴシック"/>
        <family val="3"/>
        <charset val="128"/>
      </rPr>
      <t>申請する県内立地施設数を記載</t>
    </r>
    <phoneticPr fontId="37"/>
  </si>
  <si>
    <r>
      <t>給付金を活用して</t>
    </r>
    <r>
      <rPr>
        <b/>
        <sz val="11"/>
        <color theme="1"/>
        <rFont val="ＭＳ Ｐゴシック"/>
        <family val="3"/>
        <charset val="128"/>
        <scheme val="minor"/>
      </rPr>
      <t>令和７年12月から令和８年５月</t>
    </r>
    <r>
      <rPr>
        <sz val="11"/>
        <color theme="1"/>
        <rFont val="ＭＳ Ｐゴシック"/>
        <family val="3"/>
        <charset val="128"/>
        <scheme val="minor"/>
      </rPr>
      <t>までの間の賃金改善の実績の有無（○・×）を記載してください。</t>
    </r>
    <rPh sb="0" eb="3">
      <t>キュウフキン</t>
    </rPh>
    <rPh sb="4" eb="6">
      <t>カツヨウ</t>
    </rPh>
    <rPh sb="36" eb="38">
      <t>ウム</t>
    </rPh>
    <rPh sb="44" eb="46">
      <t>キサイ</t>
    </rPh>
    <phoneticPr fontId="37"/>
  </si>
  <si>
    <r>
      <t>給付金を活用して</t>
    </r>
    <r>
      <rPr>
        <b/>
        <sz val="11"/>
        <color theme="1"/>
        <rFont val="ＭＳ Ｐゴシック"/>
        <family val="3"/>
        <charset val="128"/>
        <scheme val="minor"/>
      </rPr>
      <t>令和７年12月から令和８年５月</t>
    </r>
    <r>
      <rPr>
        <sz val="11"/>
        <color theme="1"/>
        <rFont val="ＭＳ Ｐゴシック"/>
        <family val="3"/>
        <charset val="128"/>
        <scheme val="minor"/>
      </rPr>
      <t>までの間のベースアップによる賃金改善額（円単位）を直接入力してください。</t>
    </r>
    <rPh sb="43" eb="44">
      <t>エン</t>
    </rPh>
    <rPh sb="44" eb="46">
      <t>タンイ</t>
    </rPh>
    <rPh sb="48" eb="50">
      <t>チョクセツ</t>
    </rPh>
    <rPh sb="50" eb="52">
      <t>ニュウリョク</t>
    </rPh>
    <phoneticPr fontId="37"/>
  </si>
  <si>
    <r>
      <t>給付金を活用して</t>
    </r>
    <r>
      <rPr>
        <b/>
        <sz val="11"/>
        <color theme="1"/>
        <rFont val="ＭＳ Ｐゴシック"/>
        <family val="3"/>
        <charset val="128"/>
        <scheme val="minor"/>
      </rPr>
      <t>令和７年12月から令和８年５月</t>
    </r>
    <r>
      <rPr>
        <sz val="11"/>
        <color theme="1"/>
        <rFont val="ＭＳ Ｐゴシック"/>
        <family val="3"/>
        <charset val="128"/>
        <scheme val="minor"/>
      </rPr>
      <t>までの間の賃金改善の実績の有無（○・×）を記載してください。</t>
    </r>
    <rPh sb="0" eb="3">
      <t>キュウフキン</t>
    </rPh>
    <rPh sb="4" eb="6">
      <t>カツヨウ</t>
    </rPh>
    <rPh sb="36" eb="38">
      <t>ウム</t>
    </rPh>
    <rPh sb="44" eb="46">
      <t>キサイ</t>
    </rPh>
    <phoneticPr fontId="37"/>
  </si>
  <si>
    <t>（記載要領）↓↓</t>
    <rPh sb="1" eb="3">
      <t>キサイ</t>
    </rPh>
    <rPh sb="3" eb="5">
      <t>ヨウリョウ</t>
    </rPh>
    <phoneticPr fontId="37"/>
  </si>
  <si>
    <r>
      <rPr>
        <b/>
        <sz val="11"/>
        <color rgb="FFFF0000"/>
        <rFont val="ＭＳ Ｐゴシック"/>
        <family val="3"/>
        <charset val="128"/>
        <scheme val="minor"/>
      </rPr>
      <t>（職種内訳）「　　　　　　　」</t>
    </r>
    <r>
      <rPr>
        <b/>
        <sz val="11"/>
        <color theme="1"/>
        <rFont val="ＭＳ Ｐゴシック"/>
        <family val="3"/>
        <charset val="128"/>
        <scheme val="minor"/>
      </rPr>
      <t>の賃金改善実績の有無（右欄に○・×を記載）</t>
    </r>
    <rPh sb="1" eb="3">
      <t>ショクシュ</t>
    </rPh>
    <rPh sb="3" eb="5">
      <t>ウチワケ</t>
    </rPh>
    <phoneticPr fontId="37"/>
  </si>
  <si>
    <t>記載要領↓↓</t>
    <rPh sb="0" eb="4">
      <t>キサイヨウリョウ</t>
    </rPh>
    <phoneticPr fontId="36"/>
  </si>
  <si>
    <r>
      <rPr>
        <b/>
        <sz val="16"/>
        <color rgb="FFFF0000"/>
        <rFont val="ＭＳ Ｐゴシック"/>
        <family val="3"/>
        <charset val="128"/>
        <scheme val="minor"/>
      </rPr>
      <t>１名あたり平均額</t>
    </r>
    <r>
      <rPr>
        <b/>
        <sz val="14"/>
        <color theme="1"/>
        <rFont val="ＭＳ Ｐゴシック"/>
        <family val="3"/>
        <charset val="128"/>
        <scheme val="minor"/>
      </rPr>
      <t xml:space="preserve">
（役職によって異なる場合は加重平均してください）</t>
    </r>
    <rPh sb="1" eb="2">
      <t>メイ</t>
    </rPh>
    <rPh sb="5" eb="8">
      <t>ヘイキンガク</t>
    </rPh>
    <rPh sb="10" eb="12">
      <t>ヤクショク</t>
    </rPh>
    <rPh sb="16" eb="17">
      <t>コト</t>
    </rPh>
    <rPh sb="19" eb="21">
      <t>バアイ</t>
    </rPh>
    <rPh sb="22" eb="24">
      <t>カジュウ</t>
    </rPh>
    <rPh sb="24" eb="26">
      <t>ヘイキン</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</si>
</sst>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 numFmtId="184" formatCode="#,##0&quot;施設&quot;"/>
    <numFmt numFmtId="185" formatCode="#,###&quot;円&quot;"/>
    <numFmt numFmtId="186" formatCode="#,###&quot;床&quot;"/>
    <numFmt numFmtId="187" formatCode="#,###&quot;人&quot;"/>
    <numFmt numFmtId="188" formatCode="#,###&quot;月&quot;"/>
    <numFmt numFmtId="189" formatCode="#,###&quot;月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2"/>
      <color rgb="FFC00000"/>
      <name val="ＭＳ ゴシック"/>
      <family val="3"/>
      <charset val="128"/>
    </font>
    <font>
      <b/>
      <sz val="12"/>
      <color rgb="FFC00000"/>
      <name val="ＭＳ ゴシック"/>
      <family val="3"/>
      <charset val="128"/>
    </font>
    <font>
      <sz val="11"/>
      <color rgb="FFC00000"/>
      <name val="ＭＳ Ｐゴシック"/>
      <family val="3"/>
      <charset val="128"/>
    </font>
    <font>
      <b/>
      <sz val="11"/>
      <color rgb="FFC00000"/>
      <name val="ＭＳ ゴシック"/>
      <family val="3"/>
      <charset val="128"/>
    </font>
    <font>
      <b/>
      <sz val="14"/>
      <color rgb="FFC00000"/>
      <name val="ＭＳ Ｐゴシック"/>
      <family val="3"/>
      <charset val="128"/>
      <scheme val="minor"/>
    </font>
    <font>
      <sz val="12"/>
      <name val="ＭＳ ゴシック"/>
      <family val="3"/>
      <charset val="128"/>
    </font>
    <font>
      <u/>
      <sz val="12"/>
      <color rgb="FFC00000"/>
      <name val="ＭＳ ゴシック"/>
      <family val="3"/>
      <charset val="128"/>
    </font>
    <font>
      <b/>
      <u/>
      <sz val="12"/>
      <color rgb="FFC00000"/>
      <name val="ＭＳ ゴシック"/>
      <family val="3"/>
      <charset val="128"/>
    </font>
    <font>
      <u/>
      <sz val="12"/>
      <color indexed="60"/>
      <name val="ＭＳ ゴシック"/>
      <family val="3"/>
      <charset val="128"/>
    </font>
    <font>
      <sz val="11"/>
      <color rgb="FFC00000"/>
      <name val="ＭＳ Ｐゴシック"/>
      <family val="2"/>
      <charset val="128"/>
      <scheme val="minor"/>
    </font>
    <font>
      <sz val="11"/>
      <color rgb="FFC00000"/>
      <name val="ＭＳ Ｐゴシック"/>
      <family val="3"/>
      <charset val="128"/>
      <scheme val="minor"/>
    </font>
    <font>
      <sz val="12"/>
      <name val="ＭＳ Ｐゴシック"/>
      <family val="3"/>
      <charset val="128"/>
      <scheme val="minor"/>
    </font>
    <font>
      <sz val="12"/>
      <color rgb="FFC00000"/>
      <name val="ＭＳ Ｐゴシック"/>
      <family val="3"/>
      <charset val="128"/>
    </font>
    <font>
      <sz val="12"/>
      <color rgb="FFC00000"/>
      <name val="ＭＳ Ｐゴシック"/>
      <family val="3"/>
      <charset val="128"/>
      <scheme val="minor"/>
    </font>
    <font>
      <b/>
      <sz val="14"/>
      <color rgb="FFFF0000"/>
      <name val="ＭＳ Ｐゴシック"/>
      <family val="3"/>
      <charset val="128"/>
    </font>
    <font>
      <b/>
      <sz val="16"/>
      <name val="ＭＳ ゴシック"/>
      <family val="3"/>
      <charset val="128"/>
    </font>
    <font>
      <b/>
      <sz val="9"/>
      <color indexed="81"/>
      <name val="MS P ゴシック"/>
      <family val="3"/>
      <charset val="128"/>
    </font>
    <font>
      <b/>
      <sz val="11"/>
      <color indexed="81"/>
      <name val="MS P ゴシック"/>
      <family val="3"/>
      <charset val="128"/>
    </font>
    <font>
      <b/>
      <sz val="16"/>
      <color theme="1"/>
      <name val="ＭＳ ゴシック"/>
      <family val="3"/>
      <charset val="128"/>
    </font>
    <font>
      <b/>
      <sz val="12"/>
      <color indexed="81"/>
      <name val="MS P ゴシック"/>
      <family val="3"/>
      <charset val="128"/>
    </font>
    <font>
      <b/>
      <sz val="16"/>
      <color theme="1"/>
      <name val="ＭＳ Ｐゴシック"/>
      <family val="3"/>
      <charset val="128"/>
      <scheme val="minor"/>
    </font>
    <font>
      <b/>
      <sz val="11"/>
      <color rgb="FFFF0000"/>
      <name val="ＭＳ Ｐゴシック"/>
      <family val="3"/>
      <charset val="128"/>
      <scheme val="minor"/>
    </font>
    <font>
      <b/>
      <sz val="20"/>
      <color theme="1"/>
      <name val="ＭＳ Ｐゴシック"/>
      <family val="3"/>
      <charset val="128"/>
      <scheme val="minor"/>
    </font>
    <font>
      <b/>
      <sz val="14"/>
      <color indexed="81"/>
      <name val="MS P ゴシック"/>
      <family val="3"/>
      <charset val="128"/>
    </font>
    <font>
      <sz val="16"/>
      <color theme="1"/>
      <name val="ＭＳ Ｐゴシック"/>
      <family val="3"/>
      <charset val="128"/>
      <scheme val="minor"/>
    </font>
    <font>
      <sz val="18"/>
      <color theme="1"/>
      <name val="ＭＳ Ｐゴシック"/>
      <family val="3"/>
      <charset val="128"/>
      <scheme val="minor"/>
    </font>
    <font>
      <b/>
      <sz val="16"/>
      <color rgb="FFFF0000"/>
      <name val="ＭＳ Ｐゴシック"/>
      <family val="3"/>
      <charset val="128"/>
      <scheme val="minor"/>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0" fillId="0" borderId="0"/>
    <xf numFmtId="38" fontId="40"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42" fillId="0" borderId="0">
      <alignment vertical="center"/>
    </xf>
    <xf numFmtId="0" fontId="19" fillId="0" borderId="0">
      <alignment vertical="center"/>
    </xf>
    <xf numFmtId="0" fontId="42" fillId="0" borderId="0">
      <alignment vertical="center"/>
    </xf>
    <xf numFmtId="0" fontId="19" fillId="0" borderId="0">
      <alignment vertical="center"/>
    </xf>
    <xf numFmtId="0" fontId="42" fillId="0" borderId="0">
      <alignment vertical="center"/>
    </xf>
    <xf numFmtId="38" fontId="19" fillId="0" borderId="0" applyFont="0" applyFill="0" applyBorder="0" applyAlignment="0" applyProtection="0">
      <alignment vertical="center"/>
    </xf>
    <xf numFmtId="0" fontId="45" fillId="0" borderId="0">
      <alignment vertical="center"/>
    </xf>
    <xf numFmtId="0" fontId="14" fillId="0" borderId="0">
      <alignment vertical="center"/>
    </xf>
    <xf numFmtId="38" fontId="14" fillId="0" borderId="0" applyFont="0" applyFill="0" applyBorder="0" applyAlignment="0" applyProtection="0">
      <alignment vertical="center"/>
    </xf>
    <xf numFmtId="0" fontId="45"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407">
    <xf numFmtId="0" fontId="0" fillId="0" borderId="0" xfId="0">
      <alignment vertical="center"/>
    </xf>
    <xf numFmtId="0" fontId="41" fillId="0" borderId="0" xfId="49" applyFont="1">
      <alignment vertical="center"/>
    </xf>
    <xf numFmtId="0" fontId="45" fillId="0" borderId="0" xfId="48" applyFont="1" applyAlignment="1">
      <alignment horizontal="left" vertical="center"/>
    </xf>
    <xf numFmtId="0" fontId="45" fillId="0" borderId="0" xfId="48" applyFont="1">
      <alignment vertical="center"/>
    </xf>
    <xf numFmtId="0" fontId="46" fillId="0" borderId="0" xfId="48" applyFont="1">
      <alignment vertical="center"/>
    </xf>
    <xf numFmtId="0" fontId="46" fillId="0" borderId="0" xfId="50" applyFont="1">
      <alignment vertical="center"/>
    </xf>
    <xf numFmtId="0" fontId="45" fillId="0" borderId="0" xfId="51" applyFont="1">
      <alignment vertical="center"/>
    </xf>
    <xf numFmtId="0" fontId="46" fillId="0" borderId="0" xfId="52" quotePrefix="1" applyFont="1">
      <alignment vertical="center"/>
    </xf>
    <xf numFmtId="0" fontId="46" fillId="0" borderId="0" xfId="52" applyFont="1">
      <alignment vertical="center"/>
    </xf>
    <xf numFmtId="0" fontId="45" fillId="0" borderId="0" xfId="52" applyFont="1">
      <alignment vertical="center"/>
    </xf>
    <xf numFmtId="0" fontId="48" fillId="0" borderId="0" xfId="52" applyFont="1" applyAlignment="1">
      <alignment horizontal="center" vertical="center"/>
    </xf>
    <xf numFmtId="0" fontId="45" fillId="33" borderId="0" xfId="52" applyFont="1" applyFill="1" applyAlignment="1">
      <alignment vertical="center" textRotation="255"/>
    </xf>
    <xf numFmtId="0" fontId="45" fillId="33" borderId="2" xfId="52" applyFont="1" applyFill="1" applyBorder="1" applyAlignment="1">
      <alignment vertical="center" textRotation="255"/>
    </xf>
    <xf numFmtId="0" fontId="45" fillId="0" borderId="0" xfId="52" applyFont="1" applyAlignment="1">
      <alignment horizontal="center" vertical="center"/>
    </xf>
    <xf numFmtId="0" fontId="45" fillId="33" borderId="31" xfId="52" applyFont="1" applyFill="1" applyBorder="1" applyAlignment="1">
      <alignment vertical="center" textRotation="255"/>
    </xf>
    <xf numFmtId="0" fontId="45" fillId="0" borderId="0" xfId="52" applyFont="1" applyAlignment="1">
      <alignment vertical="center" wrapText="1"/>
    </xf>
    <xf numFmtId="0" fontId="45" fillId="33" borderId="0" xfId="52" applyFont="1" applyFill="1">
      <alignment vertical="center"/>
    </xf>
    <xf numFmtId="0" fontId="18" fillId="0" borderId="0" xfId="52" applyFont="1" applyAlignment="1">
      <alignment vertical="center" wrapText="1"/>
    </xf>
    <xf numFmtId="0" fontId="45" fillId="33" borderId="0" xfId="52" applyFont="1" applyFill="1" applyAlignment="1">
      <alignment vertical="center" shrinkToFit="1"/>
    </xf>
    <xf numFmtId="0" fontId="45" fillId="33" borderId="0" xfId="52" applyFont="1" applyFill="1" applyAlignment="1">
      <alignment vertical="center" wrapText="1"/>
    </xf>
    <xf numFmtId="0" fontId="52"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50" fillId="33" borderId="0" xfId="52" applyFont="1" applyFill="1" applyAlignment="1">
      <alignment vertical="center" shrinkToFit="1"/>
    </xf>
    <xf numFmtId="0" fontId="39" fillId="33" borderId="0" xfId="52" applyFont="1" applyFill="1" applyAlignment="1">
      <alignment horizontal="right" vertical="center" shrinkToFit="1"/>
    </xf>
    <xf numFmtId="0" fontId="41" fillId="0" borderId="0" xfId="49" applyFont="1" applyAlignment="1">
      <alignment horizontal="left" vertical="center"/>
    </xf>
    <xf numFmtId="0" fontId="39" fillId="33" borderId="0" xfId="49" applyFont="1" applyFill="1" applyAlignment="1">
      <alignment horizontal="center" vertical="center"/>
    </xf>
    <xf numFmtId="0" fontId="51" fillId="33" borderId="0" xfId="54" applyFont="1" applyFill="1" applyAlignment="1">
      <alignment vertical="top"/>
    </xf>
    <xf numFmtId="0" fontId="51" fillId="33" borderId="0" xfId="52" applyFont="1" applyFill="1">
      <alignment vertical="center"/>
    </xf>
    <xf numFmtId="0" fontId="12" fillId="0" borderId="0" xfId="59">
      <alignment vertical="center"/>
    </xf>
    <xf numFmtId="0" fontId="45" fillId="33" borderId="0" xfId="52" applyFont="1" applyFill="1" applyAlignment="1">
      <alignment horizontal="center" vertical="center"/>
    </xf>
    <xf numFmtId="0" fontId="54" fillId="36" borderId="37" xfId="60" applyFont="1" applyFill="1" applyBorder="1">
      <alignment vertical="center"/>
    </xf>
    <xf numFmtId="0" fontId="54"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3" fillId="0" borderId="0" xfId="0" applyFont="1">
      <alignment vertical="center"/>
    </xf>
    <xf numFmtId="0" fontId="43" fillId="0" borderId="0" xfId="0" applyFont="1" applyAlignment="1">
      <alignment horizontal="center" vertical="center"/>
    </xf>
    <xf numFmtId="0" fontId="6" fillId="38" borderId="41" xfId="60" applyFont="1" applyFill="1" applyBorder="1">
      <alignment vertical="center"/>
    </xf>
    <xf numFmtId="0" fontId="55" fillId="0" borderId="0" xfId="71" applyFont="1" applyProtection="1">
      <alignment vertical="center"/>
      <protection locked="0"/>
    </xf>
    <xf numFmtId="0" fontId="55" fillId="0" borderId="0" xfId="71" applyFont="1" applyAlignment="1" applyProtection="1">
      <alignment horizontal="center" vertical="center"/>
      <protection locked="0"/>
    </xf>
    <xf numFmtId="0" fontId="56" fillId="0" borderId="0" xfId="71" applyFont="1" applyProtection="1">
      <alignment vertical="center"/>
      <protection locked="0"/>
    </xf>
    <xf numFmtId="0" fontId="56" fillId="40" borderId="0" xfId="71" applyFont="1" applyFill="1" applyAlignment="1" applyProtection="1">
      <alignment horizontal="right" vertical="center"/>
      <protection locked="0"/>
    </xf>
    <xf numFmtId="0" fontId="57" fillId="0" borderId="0" xfId="71" applyFont="1" applyProtection="1">
      <alignment vertical="center"/>
      <protection locked="0"/>
    </xf>
    <xf numFmtId="0" fontId="55" fillId="0" borderId="11" xfId="71" applyFont="1" applyBorder="1" applyAlignment="1" applyProtection="1">
      <alignment horizontal="center" vertical="center"/>
      <protection locked="0"/>
    </xf>
    <xf numFmtId="179" fontId="55" fillId="0" borderId="11" xfId="71" applyNumberFormat="1" applyFont="1" applyBorder="1">
      <alignment vertical="center"/>
    </xf>
    <xf numFmtId="0" fontId="55" fillId="0" borderId="0" xfId="71" applyFont="1" applyAlignment="1" applyProtection="1">
      <alignment vertical="center" wrapText="1"/>
      <protection locked="0"/>
    </xf>
    <xf numFmtId="0" fontId="55" fillId="0" borderId="11" xfId="71" applyFont="1" applyBorder="1" applyAlignment="1" applyProtection="1">
      <alignment vertical="center" wrapText="1"/>
      <protection locked="0"/>
    </xf>
    <xf numFmtId="0" fontId="55" fillId="0" borderId="11" xfId="71" applyFont="1" applyBorder="1" applyAlignment="1" applyProtection="1">
      <alignment horizontal="center" vertical="center" wrapText="1"/>
      <protection locked="0"/>
    </xf>
    <xf numFmtId="0" fontId="58" fillId="0" borderId="0" xfId="71" applyFont="1">
      <alignment vertical="center"/>
    </xf>
    <xf numFmtId="0" fontId="58" fillId="0" borderId="0" xfId="71" applyFont="1" applyAlignment="1">
      <alignment horizontal="left" vertical="center"/>
    </xf>
    <xf numFmtId="0" fontId="58" fillId="0" borderId="11" xfId="71" applyFont="1" applyBorder="1" applyAlignment="1">
      <alignment horizontal="center" vertical="center"/>
    </xf>
    <xf numFmtId="0" fontId="58" fillId="0" borderId="11" xfId="71" applyFont="1" applyBorder="1">
      <alignment vertical="center"/>
    </xf>
    <xf numFmtId="179" fontId="55" fillId="0" borderId="0" xfId="71" applyNumberFormat="1" applyFont="1">
      <alignment vertical="center"/>
    </xf>
    <xf numFmtId="179" fontId="55" fillId="0" borderId="0" xfId="71" applyNumberFormat="1" applyFont="1" applyProtection="1">
      <alignment vertical="center"/>
      <protection locked="0"/>
    </xf>
    <xf numFmtId="178" fontId="55" fillId="0" borderId="0" xfId="71" applyNumberFormat="1" applyFont="1" applyProtection="1">
      <alignment vertical="center"/>
      <protection locked="0"/>
    </xf>
    <xf numFmtId="178" fontId="55" fillId="39" borderId="11" xfId="71" applyNumberFormat="1" applyFont="1" applyFill="1" applyBorder="1" applyProtection="1">
      <alignment vertical="center"/>
      <protection locked="0"/>
    </xf>
    <xf numFmtId="0" fontId="59" fillId="0" borderId="0" xfId="71" applyFont="1" applyProtection="1">
      <alignment vertical="center"/>
      <protection locked="0"/>
    </xf>
    <xf numFmtId="179" fontId="61" fillId="40" borderId="0" xfId="70" applyNumberFormat="1" applyFont="1" applyFill="1" applyAlignment="1" applyProtection="1">
      <alignment horizontal="right" vertical="center"/>
      <protection locked="0"/>
    </xf>
    <xf numFmtId="0" fontId="56" fillId="0" borderId="0" xfId="71" applyFont="1" applyAlignment="1" applyProtection="1">
      <alignment horizontal="right" vertical="center"/>
      <protection locked="0"/>
    </xf>
    <xf numFmtId="0" fontId="55" fillId="0" borderId="11" xfId="71" applyFont="1" applyBorder="1" applyAlignment="1" applyProtection="1">
      <alignment horizontal="left" vertical="center" wrapText="1"/>
      <protection locked="0"/>
    </xf>
    <xf numFmtId="178" fontId="55" fillId="0" borderId="0" xfId="71" applyNumberFormat="1" applyFont="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55" fillId="39" borderId="0" xfId="71" applyFont="1" applyFill="1" applyProtection="1">
      <alignment vertical="center"/>
      <protection locked="0"/>
    </xf>
    <xf numFmtId="0" fontId="2" fillId="0" borderId="0" xfId="75">
      <alignment vertical="center"/>
    </xf>
    <xf numFmtId="0" fontId="2" fillId="0" borderId="0" xfId="75" applyAlignment="1">
      <alignment horizontal="center" vertical="center"/>
    </xf>
    <xf numFmtId="0" fontId="56" fillId="0" borderId="0" xfId="75" applyFont="1" applyProtection="1">
      <alignment vertical="center"/>
      <protection locked="0"/>
    </xf>
    <xf numFmtId="0" fontId="56"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61"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56" fillId="40" borderId="0" xfId="71" applyFont="1" applyFill="1" applyAlignment="1" applyProtection="1">
      <alignment horizontal="left" vertical="center"/>
      <protection locked="0"/>
    </xf>
    <xf numFmtId="0" fontId="63" fillId="0" borderId="0" xfId="71" applyFont="1" applyProtection="1">
      <alignment vertical="center"/>
      <protection locked="0"/>
    </xf>
    <xf numFmtId="0" fontId="65" fillId="0" borderId="0" xfId="71" applyFont="1">
      <alignment vertical="center"/>
    </xf>
    <xf numFmtId="0" fontId="66" fillId="0" borderId="0" xfId="75" applyFont="1">
      <alignment vertical="center"/>
    </xf>
    <xf numFmtId="0" fontId="66" fillId="0" borderId="0" xfId="75" applyFont="1" applyAlignment="1">
      <alignment vertical="center" shrinkToFit="1"/>
    </xf>
    <xf numFmtId="0" fontId="62"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protection locked="0"/>
    </xf>
    <xf numFmtId="184" fontId="55" fillId="39" borderId="11" xfId="71" applyNumberFormat="1" applyFont="1" applyFill="1" applyBorder="1" applyAlignment="1" applyProtection="1">
      <alignment horizontal="center" vertical="center"/>
      <protection locked="0"/>
    </xf>
    <xf numFmtId="184" fontId="63" fillId="39" borderId="11" xfId="71" applyNumberFormat="1" applyFont="1" applyFill="1" applyBorder="1">
      <alignment vertical="center"/>
    </xf>
    <xf numFmtId="178" fontId="55" fillId="0" borderId="11" xfId="71" applyNumberFormat="1" applyFont="1" applyBorder="1" applyProtection="1">
      <alignment vertical="center"/>
      <protection locked="0"/>
    </xf>
    <xf numFmtId="0" fontId="62" fillId="40" borderId="0" xfId="71" applyFont="1" applyFill="1" applyAlignment="1" applyProtection="1">
      <alignment horizontal="right" vertical="center"/>
      <protection locked="0"/>
    </xf>
    <xf numFmtId="0" fontId="63" fillId="40" borderId="0" xfId="71" applyFont="1" applyFill="1" applyAlignment="1" applyProtection="1">
      <alignment horizontal="right" vertical="center"/>
      <protection locked="0"/>
    </xf>
    <xf numFmtId="0" fontId="69" fillId="40" borderId="0" xfId="71" applyFont="1" applyFill="1" applyAlignment="1" applyProtection="1">
      <alignment horizontal="left" vertical="center"/>
      <protection locked="0"/>
    </xf>
    <xf numFmtId="0" fontId="70" fillId="40" borderId="0" xfId="71" applyFont="1" applyFill="1" applyAlignment="1" applyProtection="1">
      <alignment horizontal="left" vertical="center"/>
      <protection locked="0"/>
    </xf>
    <xf numFmtId="179" fontId="67" fillId="0" borderId="11" xfId="71" applyNumberFormat="1" applyFont="1" applyBorder="1">
      <alignment vertical="center"/>
    </xf>
    <xf numFmtId="0" fontId="43" fillId="0" borderId="11" xfId="75" applyFont="1" applyBorder="1" applyAlignment="1">
      <alignment horizontal="center" vertical="center" wrapText="1"/>
    </xf>
    <xf numFmtId="0" fontId="69" fillId="0" borderId="0" xfId="75" applyFont="1" applyProtection="1">
      <alignment vertical="center"/>
      <protection locked="0"/>
    </xf>
    <xf numFmtId="0" fontId="66" fillId="0" borderId="0" xfId="75" applyFont="1" applyAlignment="1">
      <alignment horizontal="center" vertical="center"/>
    </xf>
    <xf numFmtId="0" fontId="69" fillId="40" borderId="0" xfId="75" applyFont="1" applyFill="1" applyAlignment="1" applyProtection="1">
      <alignment horizontal="right" vertical="center"/>
      <protection locked="0"/>
    </xf>
    <xf numFmtId="0" fontId="71" fillId="0" borderId="0" xfId="75" applyFont="1" applyAlignment="1">
      <alignment vertical="center" wrapText="1"/>
    </xf>
    <xf numFmtId="0" fontId="71" fillId="0" borderId="0" xfId="75" applyFont="1">
      <alignment vertical="center"/>
    </xf>
    <xf numFmtId="0" fontId="68" fillId="0" borderId="0" xfId="75" applyFont="1" applyAlignment="1" applyProtection="1">
      <alignment horizontal="left" vertical="center"/>
      <protection locked="0"/>
    </xf>
    <xf numFmtId="0" fontId="72" fillId="0" borderId="0" xfId="75" applyFont="1" applyAlignment="1">
      <alignment vertical="center" wrapText="1"/>
    </xf>
    <xf numFmtId="0" fontId="72" fillId="0" borderId="0" xfId="75" applyFont="1">
      <alignment vertical="center"/>
    </xf>
    <xf numFmtId="0" fontId="55" fillId="0" borderId="0" xfId="71" applyFont="1" applyAlignment="1" applyProtection="1">
      <alignment horizontal="right" vertical="center"/>
      <protection locked="0"/>
    </xf>
    <xf numFmtId="0" fontId="63" fillId="0" borderId="0" xfId="71" applyFont="1" applyAlignment="1" applyProtection="1">
      <alignment horizontal="right" vertical="center"/>
      <protection locked="0"/>
    </xf>
    <xf numFmtId="0" fontId="18" fillId="0" borderId="0" xfId="52" applyFont="1" applyAlignment="1">
      <alignment horizontal="left" vertical="center"/>
    </xf>
    <xf numFmtId="0" fontId="18" fillId="33" borderId="0" xfId="52" applyFont="1" applyFill="1" applyAlignment="1">
      <alignment horizontal="left" vertical="center" shrinkToFit="1"/>
    </xf>
    <xf numFmtId="0" fontId="45" fillId="0" borderId="0" xfId="49" applyFont="1">
      <alignment vertical="center"/>
    </xf>
    <xf numFmtId="0" fontId="45" fillId="0" borderId="0" xfId="52" applyFont="1" applyAlignment="1">
      <alignment vertical="top" wrapText="1"/>
    </xf>
    <xf numFmtId="0" fontId="49" fillId="0" borderId="0" xfId="52" applyFont="1" applyAlignment="1">
      <alignment vertical="center" wrapText="1"/>
    </xf>
    <xf numFmtId="0" fontId="45" fillId="33" borderId="0" xfId="54" applyFill="1">
      <alignment vertical="center"/>
    </xf>
    <xf numFmtId="0" fontId="73" fillId="33" borderId="0" xfId="49" applyFont="1" applyFill="1" applyAlignment="1">
      <alignment horizontal="left" vertical="center"/>
    </xf>
    <xf numFmtId="0" fontId="68" fillId="40" borderId="0" xfId="71" applyFont="1" applyFill="1" applyAlignment="1" applyProtection="1">
      <alignment horizontal="left" vertical="center"/>
      <protection locked="0"/>
    </xf>
    <xf numFmtId="0" fontId="68" fillId="40" borderId="0" xfId="71" applyFont="1" applyFill="1" applyAlignment="1" applyProtection="1">
      <alignment horizontal="right" vertical="center"/>
      <protection locked="0"/>
    </xf>
    <xf numFmtId="0" fontId="56" fillId="40" borderId="0" xfId="71" applyFont="1" applyFill="1" applyAlignment="1" applyProtection="1">
      <alignment horizontal="left" vertical="center" shrinkToFit="1"/>
      <protection locked="0"/>
    </xf>
    <xf numFmtId="0" fontId="77" fillId="0" borderId="0" xfId="71" applyFont="1" applyProtection="1">
      <alignment vertical="center"/>
      <protection locked="0"/>
    </xf>
    <xf numFmtId="0" fontId="55" fillId="0" borderId="11" xfId="71" applyFont="1" applyBorder="1" applyProtection="1">
      <alignment vertical="center"/>
      <protection locked="0"/>
    </xf>
    <xf numFmtId="0" fontId="57" fillId="0" borderId="0" xfId="71" applyFont="1" applyAlignment="1" applyProtection="1">
      <alignment horizontal="right" vertical="center"/>
      <protection locked="0"/>
    </xf>
    <xf numFmtId="185" fontId="55" fillId="0" borderId="11" xfId="71" applyNumberFormat="1" applyFont="1" applyBorder="1" applyProtection="1">
      <alignment vertical="center"/>
      <protection locked="0"/>
    </xf>
    <xf numFmtId="185" fontId="55" fillId="0" borderId="11" xfId="72" applyNumberFormat="1" applyFont="1" applyFill="1" applyBorder="1" applyProtection="1">
      <alignment vertical="center"/>
      <protection locked="0"/>
    </xf>
    <xf numFmtId="186" fontId="55" fillId="0" borderId="11" xfId="71" applyNumberFormat="1" applyFont="1" applyBorder="1" applyProtection="1">
      <alignment vertical="center"/>
      <protection locked="0"/>
    </xf>
    <xf numFmtId="185" fontId="62" fillId="0" borderId="11" xfId="71" applyNumberFormat="1" applyFont="1" applyBorder="1" applyProtection="1">
      <alignment vertical="center"/>
      <protection locked="0"/>
    </xf>
    <xf numFmtId="185" fontId="31" fillId="0" borderId="11" xfId="75" applyNumberFormat="1" applyFont="1" applyBorder="1" applyAlignment="1">
      <alignment horizontal="right" vertical="center" wrapText="1"/>
    </xf>
    <xf numFmtId="185" fontId="31" fillId="0" borderId="11" xfId="71" applyNumberFormat="1" applyFont="1" applyBorder="1" applyAlignment="1">
      <alignment horizontal="right" vertical="center" wrapText="1"/>
    </xf>
    <xf numFmtId="187" fontId="31" fillId="0" borderId="11" xfId="75" applyNumberFormat="1" applyFont="1" applyBorder="1" applyAlignment="1">
      <alignment horizontal="right" vertical="center" wrapText="1"/>
    </xf>
    <xf numFmtId="187" fontId="31" fillId="0" borderId="11" xfId="71" applyNumberFormat="1" applyFont="1" applyBorder="1" applyAlignment="1">
      <alignment horizontal="right" vertical="center" wrapText="1"/>
    </xf>
    <xf numFmtId="188" fontId="31" fillId="0" borderId="11" xfId="75" applyNumberFormat="1" applyFont="1" applyBorder="1" applyAlignment="1">
      <alignment horizontal="right" vertical="center" wrapText="1"/>
    </xf>
    <xf numFmtId="189" fontId="31" fillId="0" borderId="11" xfId="71" applyNumberFormat="1" applyFont="1" applyBorder="1" applyAlignment="1">
      <alignment horizontal="right" vertical="center" wrapText="1"/>
    </xf>
    <xf numFmtId="185" fontId="61" fillId="40" borderId="0" xfId="70" applyNumberFormat="1" applyFont="1" applyFill="1" applyAlignment="1" applyProtection="1">
      <alignment horizontal="right" vertical="center"/>
      <protection locked="0"/>
    </xf>
    <xf numFmtId="185" fontId="61" fillId="40" borderId="0" xfId="75" applyNumberFormat="1" applyFont="1" applyFill="1" applyAlignment="1" applyProtection="1">
      <alignment horizontal="right" vertical="center"/>
      <protection locked="0"/>
    </xf>
    <xf numFmtId="0" fontId="56" fillId="40" borderId="0" xfId="71" applyFont="1" applyFill="1" applyAlignment="1" applyProtection="1">
      <alignment horizontal="left" vertical="center" wrapText="1"/>
      <protection locked="0"/>
    </xf>
    <xf numFmtId="0" fontId="18" fillId="33" borderId="0" xfId="52" applyFont="1" applyFill="1" applyAlignment="1">
      <alignment horizontal="left" vertical="center"/>
    </xf>
    <xf numFmtId="0" fontId="58" fillId="0" borderId="11" xfId="71" applyFont="1" applyBorder="1" applyAlignment="1" applyProtection="1">
      <alignment horizontal="center" vertical="center" wrapText="1"/>
      <protection locked="0"/>
    </xf>
    <xf numFmtId="0" fontId="61" fillId="39" borderId="0" xfId="75" applyFont="1" applyFill="1" applyAlignment="1">
      <alignment horizontal="right" vertical="center"/>
    </xf>
    <xf numFmtId="179" fontId="61" fillId="39" borderId="0" xfId="75" applyNumberFormat="1" applyFont="1" applyFill="1" applyAlignment="1" applyProtection="1">
      <alignment horizontal="right" vertical="center"/>
      <protection locked="0"/>
    </xf>
    <xf numFmtId="0" fontId="62" fillId="39" borderId="0" xfId="71" applyFont="1" applyFill="1" applyAlignment="1" applyProtection="1">
      <alignment horizontal="right" vertical="center"/>
      <protection locked="0"/>
    </xf>
    <xf numFmtId="0" fontId="38" fillId="0" borderId="0" xfId="75" applyFont="1" applyAlignment="1">
      <alignment vertical="center" wrapText="1"/>
    </xf>
    <xf numFmtId="0" fontId="84" fillId="0" borderId="0" xfId="75" applyFont="1" applyAlignment="1">
      <alignment vertical="center" wrapText="1"/>
    </xf>
    <xf numFmtId="0" fontId="86" fillId="0" borderId="0" xfId="75" applyFont="1" applyAlignment="1">
      <alignment vertical="center" wrapText="1"/>
    </xf>
    <xf numFmtId="0" fontId="87" fillId="0" borderId="0" xfId="75" applyFont="1" applyAlignment="1">
      <alignmen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82" fillId="0" borderId="0" xfId="75" applyFont="1" applyAlignment="1">
      <alignment horizontal="center" vertical="center" wrapText="1"/>
    </xf>
    <xf numFmtId="0" fontId="82" fillId="0" borderId="0" xfId="75" applyFont="1" applyAlignment="1">
      <alignment horizontal="center" vertical="center"/>
    </xf>
    <xf numFmtId="0" fontId="60" fillId="0" borderId="11" xfId="75" applyFont="1" applyBorder="1" applyAlignment="1">
      <alignment horizontal="center" vertical="center" wrapText="1"/>
    </xf>
    <xf numFmtId="0" fontId="66" fillId="0" borderId="0" xfId="75" applyFont="1" applyAlignment="1">
      <alignment horizontal="left" vertical="center" wrapText="1"/>
    </xf>
    <xf numFmtId="0" fontId="66" fillId="0" borderId="0" xfId="75" applyFont="1" applyAlignment="1">
      <alignment horizontal="left" vertical="center"/>
    </xf>
    <xf numFmtId="0" fontId="31" fillId="40" borderId="9" xfId="75" applyFont="1" applyFill="1" applyBorder="1" applyAlignment="1">
      <alignment horizontal="left" vertical="center" wrapText="1"/>
    </xf>
    <xf numFmtId="0" fontId="31" fillId="40" borderId="4" xfId="75" applyFont="1" applyFill="1" applyBorder="1" applyAlignment="1">
      <alignment horizontal="left" vertical="center" wrapText="1"/>
    </xf>
    <xf numFmtId="0" fontId="43" fillId="0" borderId="0" xfId="0" applyFont="1" applyAlignment="1">
      <alignment horizontal="left" vertical="center"/>
    </xf>
    <xf numFmtId="0" fontId="38" fillId="0" borderId="0" xfId="0" applyFont="1" applyAlignment="1">
      <alignment horizontal="center" vertical="center"/>
    </xf>
    <xf numFmtId="0" fontId="43" fillId="0" borderId="0" xfId="0" applyFont="1" applyAlignment="1">
      <alignment horizontal="center" vertical="center"/>
    </xf>
    <xf numFmtId="0" fontId="43" fillId="0" borderId="0" xfId="0" applyFont="1" applyAlignment="1">
      <alignment horizontal="left" vertical="center" wrapText="1"/>
    </xf>
    <xf numFmtId="0" fontId="46" fillId="33" borderId="12" xfId="52" applyFont="1" applyFill="1" applyBorder="1" applyAlignment="1">
      <alignment horizontal="center" vertical="center"/>
    </xf>
    <xf numFmtId="0" fontId="74" fillId="33" borderId="11" xfId="52" applyFont="1" applyFill="1" applyBorder="1" applyAlignment="1">
      <alignment horizontal="center" vertical="center" shrinkToFit="1"/>
    </xf>
    <xf numFmtId="0" fontId="73" fillId="35" borderId="11" xfId="49" applyFont="1" applyFill="1" applyBorder="1" applyAlignment="1">
      <alignment horizontal="center" vertical="center" wrapText="1"/>
    </xf>
    <xf numFmtId="0" fontId="73" fillId="41" borderId="11" xfId="49" applyFont="1" applyFill="1" applyBorder="1" applyAlignment="1">
      <alignment horizontal="center" vertical="center"/>
    </xf>
    <xf numFmtId="0" fontId="75" fillId="33" borderId="11" xfId="49" applyFont="1" applyFill="1" applyBorder="1" applyAlignment="1">
      <alignment horizontal="center" vertical="center"/>
    </xf>
    <xf numFmtId="0" fontId="18" fillId="41" borderId="11" xfId="52" applyFont="1" applyFill="1" applyBorder="1" applyAlignment="1">
      <alignment horizontal="left" vertical="center" shrinkToFit="1"/>
    </xf>
    <xf numFmtId="0" fontId="51" fillId="33" borderId="0" xfId="52" quotePrefix="1" applyFont="1" applyFill="1" applyAlignment="1">
      <alignment horizontal="center" vertical="center"/>
    </xf>
    <xf numFmtId="0" fontId="45" fillId="33" borderId="0" xfId="52" applyFont="1" applyFill="1" applyAlignment="1">
      <alignment horizontal="center" vertical="center"/>
    </xf>
    <xf numFmtId="0" fontId="18" fillId="33" borderId="0" xfId="52" applyFont="1" applyFill="1" applyAlignment="1">
      <alignment horizontal="center" vertical="center" wrapText="1"/>
    </xf>
    <xf numFmtId="49" fontId="51" fillId="33" borderId="0" xfId="52" quotePrefix="1" applyNumberFormat="1" applyFont="1" applyFill="1" applyAlignment="1">
      <alignment horizontal="center" vertical="center"/>
    </xf>
    <xf numFmtId="49" fontId="51" fillId="33" borderId="0" xfId="52" quotePrefix="1" applyNumberFormat="1" applyFont="1" applyFill="1" applyAlignment="1">
      <alignment horizontal="right" vertical="center"/>
    </xf>
    <xf numFmtId="0" fontId="51" fillId="33" borderId="0" xfId="54" applyFont="1" applyFill="1" applyAlignment="1">
      <alignment horizontal="left" vertical="top"/>
    </xf>
    <xf numFmtId="0" fontId="49" fillId="33" borderId="0" xfId="52" applyFont="1" applyFill="1" applyAlignment="1">
      <alignment horizontal="left" shrinkToFit="1"/>
    </xf>
    <xf numFmtId="0" fontId="45" fillId="35" borderId="7" xfId="52" applyFont="1" applyFill="1" applyBorder="1" applyAlignment="1">
      <alignment horizontal="center" vertical="center"/>
    </xf>
    <xf numFmtId="0" fontId="45" fillId="35" borderId="31" xfId="52" applyFont="1" applyFill="1" applyBorder="1" applyAlignment="1">
      <alignment horizontal="center" vertical="center"/>
    </xf>
    <xf numFmtId="0" fontId="45" fillId="35" borderId="3" xfId="52" applyFont="1" applyFill="1" applyBorder="1" applyAlignment="1">
      <alignment horizontal="center" vertical="center"/>
    </xf>
    <xf numFmtId="0" fontId="45" fillId="35" borderId="12" xfId="52" applyFont="1" applyFill="1" applyBorder="1" applyAlignment="1">
      <alignment horizontal="center" vertical="center"/>
    </xf>
    <xf numFmtId="0" fontId="45" fillId="34" borderId="7" xfId="52" applyFont="1" applyFill="1" applyBorder="1" applyAlignment="1" applyProtection="1">
      <alignment horizontal="center" vertical="center" shrinkToFit="1"/>
      <protection locked="0"/>
    </xf>
    <xf numFmtId="0" fontId="45" fillId="34" borderId="31" xfId="52" applyFont="1" applyFill="1" applyBorder="1" applyAlignment="1" applyProtection="1">
      <alignment horizontal="center" vertical="center" shrinkToFit="1"/>
      <protection locked="0"/>
    </xf>
    <xf numFmtId="0" fontId="45" fillId="34" borderId="8" xfId="52" applyFont="1" applyFill="1" applyBorder="1" applyAlignment="1" applyProtection="1">
      <alignment horizontal="center" vertical="center" shrinkToFit="1"/>
      <protection locked="0"/>
    </xf>
    <xf numFmtId="0" fontId="45" fillId="34" borderId="3" xfId="52" applyFont="1" applyFill="1" applyBorder="1" applyAlignment="1" applyProtection="1">
      <alignment horizontal="center" vertical="center" shrinkToFit="1"/>
      <protection locked="0"/>
    </xf>
    <xf numFmtId="0" fontId="45" fillId="34" borderId="12" xfId="52" applyFont="1" applyFill="1" applyBorder="1" applyAlignment="1" applyProtection="1">
      <alignment horizontal="center" vertical="center" shrinkToFit="1"/>
      <protection locked="0"/>
    </xf>
    <xf numFmtId="0" fontId="45" fillId="34" borderId="6" xfId="52" applyFont="1" applyFill="1" applyBorder="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31"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5" fillId="39" borderId="0" xfId="52" applyFont="1" applyFill="1" applyAlignment="1">
      <alignment horizontal="center" vertical="center"/>
    </xf>
    <xf numFmtId="0" fontId="45" fillId="39" borderId="12" xfId="52" applyFont="1" applyFill="1" applyBorder="1" applyAlignment="1">
      <alignment horizontal="center" vertical="center"/>
    </xf>
    <xf numFmtId="0" fontId="45" fillId="33" borderId="0" xfId="52" applyFont="1" applyFill="1" applyAlignment="1">
      <alignment horizontal="left" vertical="center" wrapText="1"/>
    </xf>
    <xf numFmtId="0" fontId="45" fillId="33" borderId="12" xfId="52" applyFont="1" applyFill="1" applyBorder="1" applyAlignment="1">
      <alignment horizontal="left" vertical="center" wrapText="1"/>
    </xf>
    <xf numFmtId="0" fontId="45" fillId="35" borderId="8" xfId="52" applyFont="1" applyFill="1" applyBorder="1" applyAlignment="1">
      <alignment horizontal="center" vertical="center"/>
    </xf>
    <xf numFmtId="0" fontId="45" fillId="35" borderId="1" xfId="52" applyFont="1" applyFill="1" applyBorder="1" applyAlignment="1">
      <alignment horizontal="center" vertical="center"/>
    </xf>
    <xf numFmtId="0" fontId="45" fillId="35" borderId="0" xfId="52" applyFont="1" applyFill="1" applyAlignment="1">
      <alignment horizontal="center" vertical="center"/>
    </xf>
    <xf numFmtId="0" fontId="45" fillId="35" borderId="2" xfId="52" applyFont="1" applyFill="1" applyBorder="1" applyAlignment="1">
      <alignment horizontal="center" vertical="center"/>
    </xf>
    <xf numFmtId="0" fontId="45" fillId="35" borderId="6" xfId="52" applyFont="1" applyFill="1" applyBorder="1" applyAlignment="1">
      <alignment horizontal="center" vertical="center"/>
    </xf>
    <xf numFmtId="0" fontId="49" fillId="34" borderId="7" xfId="52" applyFont="1" applyFill="1" applyBorder="1" applyAlignment="1" applyProtection="1">
      <alignment horizontal="center" vertical="center"/>
      <protection locked="0"/>
    </xf>
    <xf numFmtId="0" fontId="49" fillId="34" borderId="31" xfId="52" applyFont="1" applyFill="1" applyBorder="1" applyAlignment="1" applyProtection="1">
      <alignment horizontal="center" vertical="center"/>
      <protection locked="0"/>
    </xf>
    <xf numFmtId="0" fontId="49" fillId="34" borderId="1" xfId="52" applyFont="1" applyFill="1" applyBorder="1" applyAlignment="1" applyProtection="1">
      <alignment horizontal="center" vertical="center"/>
      <protection locked="0"/>
    </xf>
    <xf numFmtId="0" fontId="49" fillId="34" borderId="0" xfId="52" applyFont="1" applyFill="1" applyAlignment="1" applyProtection="1">
      <alignment horizontal="center" vertical="center"/>
      <protection locked="0"/>
    </xf>
    <xf numFmtId="0" fontId="49" fillId="34" borderId="3" xfId="52" applyFont="1" applyFill="1" applyBorder="1" applyAlignment="1" applyProtection="1">
      <alignment horizontal="center" vertical="center"/>
      <protection locked="0"/>
    </xf>
    <xf numFmtId="0" fontId="49" fillId="34" borderId="1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wrapText="1"/>
    </xf>
    <xf numFmtId="0" fontId="49" fillId="35" borderId="31"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1" xfId="52" applyFont="1" applyFill="1" applyBorder="1" applyAlignment="1">
      <alignment horizontal="center" vertical="center"/>
    </xf>
    <xf numFmtId="0" fontId="49" fillId="35" borderId="0" xfId="52" applyFont="1" applyFill="1" applyAlignment="1">
      <alignment horizontal="center" vertical="center"/>
    </xf>
    <xf numFmtId="0" fontId="49" fillId="35" borderId="2"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5" fillId="35" borderId="7" xfId="52" applyFont="1" applyFill="1" applyBorder="1" applyAlignment="1">
      <alignment horizontal="center" vertical="center" wrapText="1"/>
    </xf>
    <xf numFmtId="0" fontId="45" fillId="35" borderId="31" xfId="52" applyFont="1" applyFill="1" applyBorder="1" applyAlignment="1">
      <alignment horizontal="center" vertical="center" wrapText="1"/>
    </xf>
    <xf numFmtId="0" fontId="45" fillId="35" borderId="8" xfId="52" applyFont="1" applyFill="1" applyBorder="1" applyAlignment="1">
      <alignment horizontal="center" vertical="center" wrapText="1"/>
    </xf>
    <xf numFmtId="0" fontId="45" fillId="35" borderId="1" xfId="52" applyFont="1" applyFill="1" applyBorder="1" applyAlignment="1">
      <alignment horizontal="center" vertical="center" wrapText="1"/>
    </xf>
    <xf numFmtId="0" fontId="45" fillId="35" borderId="0" xfId="52" applyFont="1" applyFill="1" applyAlignment="1">
      <alignment horizontal="center" vertical="center" wrapText="1"/>
    </xf>
    <xf numFmtId="0" fontId="45" fillId="35" borderId="2" xfId="52" applyFont="1" applyFill="1" applyBorder="1" applyAlignment="1">
      <alignment horizontal="center" vertical="center" wrapText="1"/>
    </xf>
    <xf numFmtId="0" fontId="45" fillId="35" borderId="3" xfId="52" applyFont="1" applyFill="1" applyBorder="1" applyAlignment="1">
      <alignment horizontal="center" vertical="center" wrapText="1"/>
    </xf>
    <xf numFmtId="0" fontId="45" fillId="35" borderId="12" xfId="52" applyFont="1" applyFill="1" applyBorder="1" applyAlignment="1">
      <alignment horizontal="center" vertical="center" wrapText="1"/>
    </xf>
    <xf numFmtId="0" fontId="45" fillId="35" borderId="6" xfId="52" applyFont="1" applyFill="1" applyBorder="1" applyAlignment="1">
      <alignment horizontal="center" vertical="center" wrapText="1"/>
    </xf>
    <xf numFmtId="0" fontId="45" fillId="34" borderId="30" xfId="52" applyFont="1" applyFill="1" applyBorder="1" applyAlignment="1" applyProtection="1">
      <alignment horizontal="center" vertical="center" wrapText="1"/>
      <protection locked="0"/>
    </xf>
    <xf numFmtId="0" fontId="45" fillId="34" borderId="32" xfId="52" applyFont="1" applyFill="1" applyBorder="1" applyAlignment="1" applyProtection="1">
      <alignment horizontal="center" vertical="center" wrapText="1"/>
      <protection locked="0"/>
    </xf>
    <xf numFmtId="0" fontId="45" fillId="34" borderId="34" xfId="52" applyFont="1" applyFill="1" applyBorder="1" applyAlignment="1" applyProtection="1">
      <alignment horizontal="center" vertical="center" wrapText="1"/>
      <protection locked="0"/>
    </xf>
    <xf numFmtId="0" fontId="45" fillId="34" borderId="26" xfId="52" applyFont="1" applyFill="1" applyBorder="1" applyAlignment="1" applyProtection="1">
      <alignment horizontal="center" vertical="center" wrapText="1"/>
      <protection locked="0"/>
    </xf>
    <xf numFmtId="0" fontId="45" fillId="34" borderId="35" xfId="52" applyFont="1" applyFill="1" applyBorder="1" applyAlignment="1" applyProtection="1">
      <alignment horizontal="center" vertical="center" wrapText="1"/>
      <protection locked="0"/>
    </xf>
    <xf numFmtId="0" fontId="45" fillId="34" borderId="27" xfId="52" applyFont="1" applyFill="1" applyBorder="1" applyAlignment="1" applyProtection="1">
      <alignment horizontal="center" vertical="center" wrapText="1"/>
      <protection locked="0"/>
    </xf>
    <xf numFmtId="0" fontId="45" fillId="33" borderId="0" xfId="52" applyFont="1" applyFill="1" applyAlignment="1">
      <alignment horizontal="left" vertical="center"/>
    </xf>
    <xf numFmtId="0" fontId="45" fillId="35" borderId="13" xfId="52" applyFont="1" applyFill="1" applyBorder="1" applyAlignment="1">
      <alignment horizontal="center" vertical="center" shrinkToFit="1"/>
    </xf>
    <xf numFmtId="0" fontId="45" fillId="35" borderId="14" xfId="52" applyFont="1" applyFill="1" applyBorder="1" applyAlignment="1">
      <alignment horizontal="center" vertical="center" shrinkToFit="1"/>
    </xf>
    <xf numFmtId="0" fontId="45" fillId="35" borderId="36" xfId="52" applyFont="1" applyFill="1" applyBorder="1" applyAlignment="1">
      <alignment horizontal="center" vertical="center" shrinkToFit="1"/>
    </xf>
    <xf numFmtId="0" fontId="39" fillId="33" borderId="31" xfId="52" applyFont="1" applyFill="1" applyBorder="1" applyAlignment="1">
      <alignment horizontal="left" vertical="top" wrapText="1"/>
    </xf>
    <xf numFmtId="0" fontId="45" fillId="33" borderId="7" xfId="52" applyFont="1" applyFill="1" applyBorder="1" applyAlignment="1">
      <alignment horizontal="left" vertical="top" wrapText="1"/>
    </xf>
    <xf numFmtId="0" fontId="45" fillId="33" borderId="31" xfId="52" applyFont="1" applyFill="1" applyBorder="1" applyAlignment="1">
      <alignment horizontal="left" vertical="top" wrapText="1"/>
    </xf>
    <xf numFmtId="0" fontId="45" fillId="33" borderId="8" xfId="52" applyFont="1" applyFill="1" applyBorder="1" applyAlignment="1">
      <alignment horizontal="left" vertical="top" wrapText="1"/>
    </xf>
    <xf numFmtId="0" fontId="45" fillId="33" borderId="1" xfId="52" applyFont="1" applyFill="1" applyBorder="1" applyAlignment="1">
      <alignment horizontal="left" vertical="top" wrapText="1"/>
    </xf>
    <xf numFmtId="0" fontId="45" fillId="33" borderId="0" xfId="52" applyFont="1" applyFill="1" applyAlignment="1">
      <alignment horizontal="left" vertical="top" wrapText="1"/>
    </xf>
    <xf numFmtId="0" fontId="45" fillId="33" borderId="2" xfId="52" applyFont="1" applyFill="1" applyBorder="1" applyAlignment="1">
      <alignment horizontal="left" vertical="top" wrapText="1"/>
    </xf>
    <xf numFmtId="0" fontId="45" fillId="33" borderId="3" xfId="52" applyFont="1" applyFill="1" applyBorder="1" applyAlignment="1">
      <alignment horizontal="left" vertical="top" wrapText="1"/>
    </xf>
    <xf numFmtId="0" fontId="45" fillId="33" borderId="12" xfId="52" applyFont="1" applyFill="1" applyBorder="1" applyAlignment="1">
      <alignment horizontal="left" vertical="top" wrapText="1"/>
    </xf>
    <xf numFmtId="0" fontId="45" fillId="33" borderId="6" xfId="52" applyFont="1" applyFill="1" applyBorder="1" applyAlignment="1">
      <alignment horizontal="left" vertical="top" wrapText="1"/>
    </xf>
    <xf numFmtId="0" fontId="18" fillId="35" borderId="11" xfId="52" applyFont="1" applyFill="1" applyBorder="1" applyAlignment="1">
      <alignment horizontal="center" vertical="center" shrinkToFit="1"/>
    </xf>
    <xf numFmtId="0" fontId="49" fillId="34" borderId="30" xfId="52" applyFont="1" applyFill="1" applyBorder="1" applyAlignment="1" applyProtection="1">
      <alignment horizontal="center" vertical="center"/>
      <protection locked="0"/>
    </xf>
    <xf numFmtId="0" fontId="49" fillId="34" borderId="32" xfId="52" applyFont="1" applyFill="1" applyBorder="1" applyAlignment="1" applyProtection="1">
      <alignment horizontal="center" vertical="center"/>
      <protection locked="0"/>
    </xf>
    <xf numFmtId="0" fontId="49" fillId="34" borderId="34" xfId="52" applyFont="1" applyFill="1" applyBorder="1" applyAlignment="1" applyProtection="1">
      <alignment horizontal="center" vertical="center"/>
      <protection locked="0"/>
    </xf>
    <xf numFmtId="0" fontId="49" fillId="34" borderId="26" xfId="52" applyFont="1" applyFill="1" applyBorder="1" applyAlignment="1" applyProtection="1">
      <alignment horizontal="center" vertical="center"/>
      <protection locked="0"/>
    </xf>
    <xf numFmtId="0" fontId="49" fillId="34" borderId="35" xfId="52" applyFont="1" applyFill="1" applyBorder="1" applyAlignment="1" applyProtection="1">
      <alignment horizontal="center" vertical="center"/>
      <protection locked="0"/>
    </xf>
    <xf numFmtId="0" fontId="49" fillId="34" borderId="27" xfId="52" applyFont="1" applyFill="1" applyBorder="1" applyAlignment="1" applyProtection="1">
      <alignment horizontal="center" vertical="center"/>
      <protection locked="0"/>
    </xf>
    <xf numFmtId="0" fontId="45" fillId="34" borderId="33" xfId="52" applyFont="1" applyFill="1" applyBorder="1" applyAlignment="1" applyProtection="1">
      <alignment horizontal="center" vertical="center" wrapText="1"/>
      <protection locked="0"/>
    </xf>
    <xf numFmtId="0" fontId="45" fillId="34" borderId="29" xfId="52" applyFont="1" applyFill="1" applyBorder="1" applyAlignment="1" applyProtection="1">
      <alignment horizontal="center" vertical="center" wrapText="1"/>
      <protection locked="0"/>
    </xf>
    <xf numFmtId="0" fontId="45" fillId="34" borderId="28" xfId="52" applyFont="1" applyFill="1" applyBorder="1" applyAlignment="1" applyProtection="1">
      <alignment horizontal="center" vertical="center" wrapText="1"/>
      <protection locked="0"/>
    </xf>
    <xf numFmtId="0" fontId="49" fillId="35" borderId="31" xfId="52" applyFont="1" applyFill="1" applyBorder="1" applyAlignment="1">
      <alignment horizontal="center" vertical="center" wrapText="1"/>
    </xf>
    <xf numFmtId="0" fontId="49" fillId="35" borderId="1" xfId="52" applyFont="1" applyFill="1" applyBorder="1" applyAlignment="1">
      <alignment horizontal="center" vertical="center" wrapText="1"/>
    </xf>
    <xf numFmtId="0" fontId="49" fillId="35" borderId="0" xfId="52" applyFont="1" applyFill="1" applyAlignment="1">
      <alignment horizontal="center" vertical="center" wrapText="1"/>
    </xf>
    <xf numFmtId="0" fontId="49" fillId="35" borderId="3" xfId="52" applyFont="1" applyFill="1" applyBorder="1" applyAlignment="1">
      <alignment horizontal="center" vertical="center" wrapText="1"/>
    </xf>
    <xf numFmtId="0" fontId="49" fillId="35" borderId="12" xfId="52" applyFont="1" applyFill="1" applyBorder="1" applyAlignment="1">
      <alignment horizontal="center" vertical="center" wrapText="1"/>
    </xf>
    <xf numFmtId="0" fontId="45" fillId="34" borderId="7" xfId="52" applyFont="1" applyFill="1" applyBorder="1" applyAlignment="1" applyProtection="1">
      <alignment horizontal="center" vertical="center" wrapText="1"/>
      <protection locked="0"/>
    </xf>
    <xf numFmtId="0" fontId="45" fillId="34" borderId="31" xfId="52" applyFont="1" applyFill="1" applyBorder="1" applyAlignment="1" applyProtection="1">
      <alignment horizontal="center" vertical="center" wrapText="1"/>
      <protection locked="0"/>
    </xf>
    <xf numFmtId="0" fontId="45" fillId="34" borderId="8" xfId="52" applyFont="1" applyFill="1" applyBorder="1" applyAlignment="1" applyProtection="1">
      <alignment horizontal="center" vertical="center" wrapText="1"/>
      <protection locked="0"/>
    </xf>
    <xf numFmtId="0" fontId="45" fillId="34" borderId="1" xfId="52" applyFont="1" applyFill="1" applyBorder="1" applyAlignment="1" applyProtection="1">
      <alignment horizontal="center" vertical="center" wrapText="1"/>
      <protection locked="0"/>
    </xf>
    <xf numFmtId="0" fontId="45" fillId="34" borderId="0" xfId="52" applyFont="1" applyFill="1" applyAlignment="1" applyProtection="1">
      <alignment horizontal="center" vertical="center" wrapText="1"/>
      <protection locked="0"/>
    </xf>
    <xf numFmtId="0" fontId="45" fillId="34" borderId="2" xfId="52" applyFont="1" applyFill="1" applyBorder="1" applyAlignment="1" applyProtection="1">
      <alignment horizontal="center" vertical="center" wrapText="1"/>
      <protection locked="0"/>
    </xf>
    <xf numFmtId="0" fontId="45" fillId="34" borderId="3" xfId="52" applyFont="1" applyFill="1" applyBorder="1" applyAlignment="1" applyProtection="1">
      <alignment horizontal="center" vertical="center" wrapText="1"/>
      <protection locked="0"/>
    </xf>
    <xf numFmtId="0" fontId="45" fillId="34" borderId="12" xfId="52" applyFont="1" applyFill="1" applyBorder="1" applyAlignment="1" applyProtection="1">
      <alignment horizontal="center" vertical="center" wrapText="1"/>
      <protection locked="0"/>
    </xf>
    <xf numFmtId="0" fontId="45" fillId="34" borderId="6" xfId="52" applyFont="1" applyFill="1" applyBorder="1" applyAlignment="1" applyProtection="1">
      <alignment horizontal="center" vertical="center" wrapText="1"/>
      <protection locked="0"/>
    </xf>
    <xf numFmtId="0" fontId="45" fillId="35" borderId="9" xfId="52" applyFont="1" applyFill="1" applyBorder="1" applyAlignment="1">
      <alignment horizontal="center" vertical="center" wrapText="1"/>
    </xf>
    <xf numFmtId="0" fontId="45" fillId="35" borderId="4" xfId="52" applyFont="1" applyFill="1" applyBorder="1" applyAlignment="1">
      <alignment horizontal="center" vertical="center" wrapText="1"/>
    </xf>
    <xf numFmtId="0" fontId="45" fillId="35" borderId="5" xfId="52" applyFont="1" applyFill="1" applyBorder="1" applyAlignment="1">
      <alignment horizontal="center" vertical="center" wrapText="1"/>
    </xf>
    <xf numFmtId="0" fontId="45" fillId="34" borderId="9" xfId="52" applyFont="1" applyFill="1" applyBorder="1" applyAlignment="1" applyProtection="1">
      <alignment horizontal="center" vertical="center" wrapText="1"/>
      <protection locked="0"/>
    </xf>
    <xf numFmtId="0" fontId="45" fillId="34" borderId="4" xfId="52" applyFont="1" applyFill="1" applyBorder="1" applyAlignment="1" applyProtection="1">
      <alignment horizontal="center" vertical="center" wrapText="1"/>
      <protection locked="0"/>
    </xf>
    <xf numFmtId="0" fontId="45" fillId="34" borderId="5" xfId="52" applyFont="1" applyFill="1" applyBorder="1" applyAlignment="1" applyProtection="1">
      <alignment horizontal="center" vertical="center" wrapText="1"/>
      <protection locked="0"/>
    </xf>
    <xf numFmtId="0" fontId="49" fillId="34" borderId="33" xfId="52" applyFont="1" applyFill="1" applyBorder="1" applyAlignment="1" applyProtection="1">
      <alignment horizontal="center" vertical="center"/>
      <protection locked="0"/>
    </xf>
    <xf numFmtId="0" fontId="49" fillId="34" borderId="29" xfId="52" applyFont="1" applyFill="1" applyBorder="1" applyAlignment="1" applyProtection="1">
      <alignment horizontal="center" vertical="center"/>
      <protection locked="0"/>
    </xf>
    <xf numFmtId="0" fontId="49" fillId="34" borderId="28" xfId="52" applyFont="1" applyFill="1" applyBorder="1" applyAlignment="1" applyProtection="1">
      <alignment horizontal="center" vertical="center"/>
      <protection locked="0"/>
    </xf>
    <xf numFmtId="0" fontId="49" fillId="34" borderId="8" xfId="52" applyFont="1" applyFill="1" applyBorder="1" applyAlignment="1" applyProtection="1">
      <alignment horizontal="center" vertical="center"/>
      <protection locked="0"/>
    </xf>
    <xf numFmtId="0" fontId="49" fillId="34" borderId="2" xfId="52" applyFont="1" applyFill="1" applyBorder="1" applyAlignment="1" applyProtection="1">
      <alignment horizontal="center" vertical="center"/>
      <protection locked="0"/>
    </xf>
    <xf numFmtId="0" fontId="49" fillId="34" borderId="6" xfId="52" applyFont="1" applyFill="1" applyBorder="1" applyAlignment="1" applyProtection="1">
      <alignment horizontal="center" vertical="center"/>
      <protection locked="0"/>
    </xf>
    <xf numFmtId="38" fontId="45" fillId="33" borderId="15" xfId="52" applyNumberFormat="1" applyFont="1" applyFill="1" applyBorder="1" applyAlignment="1">
      <alignment horizontal="right" vertical="center"/>
    </xf>
    <xf numFmtId="0" fontId="45" fillId="33" borderId="15" xfId="52" applyFont="1" applyFill="1" applyBorder="1" applyAlignment="1">
      <alignment horizontal="right" vertical="center"/>
    </xf>
    <xf numFmtId="0" fontId="45" fillId="33" borderId="16" xfId="52" applyFont="1" applyFill="1" applyBorder="1" applyAlignment="1">
      <alignment horizontal="right" vertical="center"/>
    </xf>
    <xf numFmtId="0" fontId="45" fillId="34" borderId="7" xfId="52" applyFont="1" applyFill="1" applyBorder="1" applyAlignment="1" applyProtection="1">
      <alignment horizontal="left" vertical="center"/>
      <protection locked="0"/>
    </xf>
    <xf numFmtId="0" fontId="45" fillId="34" borderId="31" xfId="52" applyFont="1" applyFill="1" applyBorder="1" applyAlignment="1" applyProtection="1">
      <alignment horizontal="left" vertical="center"/>
      <protection locked="0"/>
    </xf>
    <xf numFmtId="0" fontId="45" fillId="34" borderId="8" xfId="52" applyFont="1" applyFill="1" applyBorder="1" applyAlignment="1" applyProtection="1">
      <alignment horizontal="left" vertical="center"/>
      <protection locked="0"/>
    </xf>
    <xf numFmtId="0" fontId="45" fillId="34" borderId="1" xfId="52" applyFont="1" applyFill="1" applyBorder="1" applyAlignment="1" applyProtection="1">
      <alignment horizontal="left" vertical="center"/>
      <protection locked="0"/>
    </xf>
    <xf numFmtId="0" fontId="45" fillId="34" borderId="0" xfId="52" applyFont="1" applyFill="1" applyAlignment="1" applyProtection="1">
      <alignment horizontal="left" vertical="center"/>
      <protection locked="0"/>
    </xf>
    <xf numFmtId="0" fontId="45" fillId="34" borderId="2" xfId="52" applyFont="1" applyFill="1" applyBorder="1" applyAlignment="1" applyProtection="1">
      <alignment horizontal="left" vertical="center"/>
      <protection locked="0"/>
    </xf>
    <xf numFmtId="0" fontId="50" fillId="35" borderId="7" xfId="52" applyFont="1" applyFill="1" applyBorder="1" applyAlignment="1">
      <alignment horizontal="center" vertical="center"/>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5" borderId="11" xfId="52" applyFont="1" applyFill="1" applyBorder="1" applyAlignment="1">
      <alignment horizontal="center" vertical="center"/>
    </xf>
    <xf numFmtId="0" fontId="45" fillId="34" borderId="11" xfId="52" applyFont="1" applyFill="1" applyBorder="1" applyAlignment="1" applyProtection="1">
      <alignment horizontal="center" vertical="center" shrinkToFit="1"/>
      <protection locked="0"/>
    </xf>
    <xf numFmtId="0" fontId="45" fillId="34" borderId="11" xfId="52" applyFont="1" applyFill="1" applyBorder="1" applyAlignment="1" applyProtection="1">
      <alignment horizontal="left" vertical="center"/>
      <protection locked="0"/>
    </xf>
    <xf numFmtId="0" fontId="50" fillId="35" borderId="10" xfId="52" applyFont="1" applyFill="1" applyBorder="1" applyAlignment="1">
      <alignment horizontal="center" vertical="center"/>
    </xf>
    <xf numFmtId="0" fontId="45" fillId="34" borderId="10" xfId="52" applyFont="1" applyFill="1" applyBorder="1" applyAlignment="1" applyProtection="1">
      <alignment horizontal="center" vertical="center" shrinkToFit="1"/>
      <protection locked="0"/>
    </xf>
    <xf numFmtId="0" fontId="45" fillId="33" borderId="1" xfId="52" applyFont="1" applyFill="1" applyBorder="1" applyAlignment="1">
      <alignment horizontal="center" vertical="center" textRotation="255"/>
    </xf>
    <xf numFmtId="0" fontId="45" fillId="33" borderId="0" xfId="52" applyFont="1" applyFill="1" applyAlignment="1">
      <alignment horizontal="center" vertical="center" textRotation="255"/>
    </xf>
    <xf numFmtId="49" fontId="45" fillId="34" borderId="0" xfId="52" applyNumberFormat="1" applyFont="1" applyFill="1" applyAlignment="1" applyProtection="1">
      <alignment horizontal="center" vertical="center"/>
      <protection locked="0"/>
    </xf>
    <xf numFmtId="0" fontId="45" fillId="34" borderId="7" xfId="52" applyFont="1" applyFill="1" applyBorder="1" applyAlignment="1" applyProtection="1">
      <alignment horizontal="center" vertical="center"/>
      <protection locked="0"/>
    </xf>
    <xf numFmtId="0" fontId="45" fillId="34" borderId="31" xfId="52" applyFont="1" applyFill="1" applyBorder="1" applyAlignment="1" applyProtection="1">
      <alignment horizontal="center" vertical="center"/>
      <protection locked="0"/>
    </xf>
    <xf numFmtId="0" fontId="45" fillId="34" borderId="8" xfId="52" applyFont="1" applyFill="1" applyBorder="1" applyAlignment="1" applyProtection="1">
      <alignment horizontal="center" vertical="center"/>
      <protection locked="0"/>
    </xf>
    <xf numFmtId="0" fontId="45" fillId="34" borderId="1" xfId="52" applyFont="1" applyFill="1" applyBorder="1" applyAlignment="1" applyProtection="1">
      <alignment horizontal="center" vertical="center"/>
      <protection locked="0"/>
    </xf>
    <xf numFmtId="0" fontId="45" fillId="34" borderId="0" xfId="52" applyFont="1" applyFill="1" applyAlignment="1" applyProtection="1">
      <alignment horizontal="center" vertical="center"/>
      <protection locked="0"/>
    </xf>
    <xf numFmtId="0" fontId="45" fillId="34" borderId="2" xfId="52" applyFont="1" applyFill="1" applyBorder="1" applyAlignment="1" applyProtection="1">
      <alignment horizontal="center" vertical="center"/>
      <protection locked="0"/>
    </xf>
    <xf numFmtId="0" fontId="45" fillId="34" borderId="3" xfId="52" applyFont="1" applyFill="1" applyBorder="1" applyAlignment="1" applyProtection="1">
      <alignment horizontal="left" vertical="center"/>
      <protection locked="0"/>
    </xf>
    <xf numFmtId="0" fontId="45" fillId="34" borderId="12" xfId="52" applyFont="1" applyFill="1" applyBorder="1" applyAlignment="1" applyProtection="1">
      <alignment horizontal="left" vertical="center"/>
      <protection locked="0"/>
    </xf>
    <xf numFmtId="0" fontId="45" fillId="34" borderId="6" xfId="52" applyFont="1" applyFill="1" applyBorder="1" applyAlignment="1" applyProtection="1">
      <alignment horizontal="left" vertical="center"/>
      <protection locked="0"/>
    </xf>
    <xf numFmtId="0" fontId="50" fillId="0" borderId="1" xfId="52" applyFont="1" applyBorder="1" applyAlignment="1" applyProtection="1">
      <alignment horizontal="center" vertical="center"/>
      <protection locked="0"/>
    </xf>
    <xf numFmtId="0" fontId="50" fillId="0" borderId="0" xfId="52" applyFont="1" applyAlignment="1" applyProtection="1">
      <alignment horizontal="center" vertical="center"/>
      <protection locked="0"/>
    </xf>
    <xf numFmtId="0" fontId="50" fillId="0" borderId="3" xfId="52" applyFont="1" applyBorder="1" applyAlignment="1" applyProtection="1">
      <alignment horizontal="center" vertical="center"/>
      <protection locked="0"/>
    </xf>
    <xf numFmtId="0" fontId="50" fillId="0" borderId="12" xfId="52" applyFont="1" applyBorder="1" applyAlignment="1" applyProtection="1">
      <alignment horizontal="center" vertical="center"/>
      <protection locked="0"/>
    </xf>
    <xf numFmtId="0" fontId="45" fillId="34" borderId="3" xfId="52" applyFont="1" applyFill="1" applyBorder="1" applyAlignment="1" applyProtection="1">
      <alignment horizontal="center" vertical="center"/>
      <protection locked="0"/>
    </xf>
    <xf numFmtId="0" fontId="45" fillId="34" borderId="12" xfId="52" applyFont="1" applyFill="1" applyBorder="1" applyAlignment="1" applyProtection="1">
      <alignment horizontal="center" vertical="center"/>
      <protection locked="0"/>
    </xf>
    <xf numFmtId="0" fontId="45" fillId="34" borderId="6" xfId="52" applyFont="1" applyFill="1" applyBorder="1" applyAlignment="1" applyProtection="1">
      <alignment horizontal="center" vertical="center"/>
      <protection locked="0"/>
    </xf>
    <xf numFmtId="0" fontId="47" fillId="0" borderId="0" xfId="48" applyFont="1" applyAlignment="1">
      <alignment horizontal="center" vertical="center" shrinkToFit="1"/>
    </xf>
    <xf numFmtId="0" fontId="64" fillId="0" borderId="0" xfId="48" applyFont="1">
      <alignment vertical="center"/>
    </xf>
    <xf numFmtId="0" fontId="45" fillId="0" borderId="0" xfId="52" applyFont="1" applyAlignment="1">
      <alignment horizontal="left" vertical="top" wrapText="1"/>
    </xf>
    <xf numFmtId="0" fontId="53" fillId="0" borderId="0" xfId="52" applyFont="1" applyAlignment="1">
      <alignment horizontal="center" wrapText="1"/>
    </xf>
    <xf numFmtId="0" fontId="53" fillId="0" borderId="12" xfId="52" applyFont="1" applyBorder="1" applyAlignment="1">
      <alignment horizontal="center" wrapText="1"/>
    </xf>
    <xf numFmtId="0" fontId="41" fillId="0" borderId="0" xfId="52" applyFont="1" applyAlignment="1">
      <alignment horizontal="left" vertical="center"/>
    </xf>
    <xf numFmtId="0" fontId="49" fillId="35" borderId="7" xfId="52" applyFont="1" applyFill="1" applyBorder="1" applyAlignment="1">
      <alignment horizontal="center" vertical="center" shrinkToFit="1"/>
    </xf>
    <xf numFmtId="0" fontId="49" fillId="35" borderId="31" xfId="52" applyFont="1" applyFill="1" applyBorder="1" applyAlignment="1">
      <alignment horizontal="center" vertical="center" shrinkToFit="1"/>
    </xf>
    <xf numFmtId="0" fontId="49" fillId="35" borderId="8" xfId="52" applyFont="1" applyFill="1" applyBorder="1" applyAlignment="1">
      <alignment horizontal="center" vertical="center" shrinkToFit="1"/>
    </xf>
    <xf numFmtId="0" fontId="49" fillId="35" borderId="1" xfId="52" applyFont="1" applyFill="1" applyBorder="1" applyAlignment="1">
      <alignment horizontal="center" vertical="center" shrinkToFit="1"/>
    </xf>
    <xf numFmtId="0" fontId="49" fillId="35" borderId="0" xfId="52" applyFont="1" applyFill="1" applyAlignment="1">
      <alignment horizontal="center" vertical="center" shrinkToFit="1"/>
    </xf>
    <xf numFmtId="0" fontId="49" fillId="35" borderId="2" xfId="52" applyFont="1" applyFill="1" applyBorder="1" applyAlignment="1">
      <alignment horizontal="center" vertical="center" shrinkToFit="1"/>
    </xf>
    <xf numFmtId="0" fontId="49" fillId="35" borderId="3" xfId="52" applyFont="1" applyFill="1" applyBorder="1" applyAlignment="1">
      <alignment horizontal="center" vertical="center" shrinkToFit="1"/>
    </xf>
    <xf numFmtId="0" fontId="49" fillId="35" borderId="12" xfId="52" applyFont="1" applyFill="1" applyBorder="1" applyAlignment="1">
      <alignment horizontal="center" vertical="center" shrinkToFit="1"/>
    </xf>
    <xf numFmtId="0" fontId="49" fillId="35" borderId="6" xfId="52" applyFont="1" applyFill="1" applyBorder="1" applyAlignment="1">
      <alignment horizontal="center" vertical="center" shrinkToFit="1"/>
    </xf>
    <xf numFmtId="0" fontId="49" fillId="34" borderId="7" xfId="52" applyFont="1" applyFill="1" applyBorder="1" applyAlignment="1" applyProtection="1">
      <alignment horizontal="center" vertical="center" shrinkToFit="1"/>
      <protection locked="0"/>
    </xf>
    <xf numFmtId="0" fontId="49" fillId="34" borderId="31" xfId="52" applyFont="1" applyFill="1" applyBorder="1" applyAlignment="1" applyProtection="1">
      <alignment horizontal="center" vertical="center" shrinkToFit="1"/>
      <protection locked="0"/>
    </xf>
    <xf numFmtId="0" fontId="49" fillId="34" borderId="1" xfId="52" applyFont="1" applyFill="1" applyBorder="1" applyAlignment="1" applyProtection="1">
      <alignment horizontal="center" vertical="center" shrinkToFit="1"/>
      <protection locked="0"/>
    </xf>
    <xf numFmtId="0" fontId="49" fillId="34" borderId="0" xfId="52" applyFont="1" applyFill="1" applyAlignment="1" applyProtection="1">
      <alignment horizontal="center" vertical="center" shrinkToFit="1"/>
      <protection locked="0"/>
    </xf>
    <xf numFmtId="0" fontId="49" fillId="34" borderId="3" xfId="52" applyFont="1" applyFill="1" applyBorder="1" applyAlignment="1" applyProtection="1">
      <alignment horizontal="center" vertical="center" shrinkToFit="1"/>
      <protection locked="0"/>
    </xf>
    <xf numFmtId="0" fontId="49" fillId="34" borderId="12" xfId="52" applyFont="1" applyFill="1" applyBorder="1" applyAlignment="1" applyProtection="1">
      <alignment horizontal="center" vertical="center" shrinkToFit="1"/>
      <protection locked="0"/>
    </xf>
    <xf numFmtId="0" fontId="49" fillId="33" borderId="31" xfId="52" applyFont="1" applyFill="1" applyBorder="1" applyAlignment="1">
      <alignment horizontal="center" vertical="center" wrapText="1"/>
    </xf>
    <xf numFmtId="0" fontId="49" fillId="33" borderId="0" xfId="52" applyFont="1" applyFill="1" applyAlignment="1">
      <alignment horizontal="center" vertical="center" wrapText="1"/>
    </xf>
    <xf numFmtId="0" fontId="49" fillId="33" borderId="12" xfId="52" applyFont="1" applyFill="1" applyBorder="1" applyAlignment="1">
      <alignment horizontal="center" vertical="center" wrapText="1"/>
    </xf>
    <xf numFmtId="0" fontId="49" fillId="34" borderId="31" xfId="52" applyFont="1" applyFill="1" applyBorder="1" applyAlignment="1" applyProtection="1">
      <alignment horizontal="center" vertical="center" wrapText="1"/>
      <protection locked="0"/>
    </xf>
    <xf numFmtId="0" fontId="49" fillId="34" borderId="0" xfId="52" applyFont="1" applyFill="1" applyAlignment="1" applyProtection="1">
      <alignment horizontal="center" vertical="center" wrapText="1"/>
      <protection locked="0"/>
    </xf>
    <xf numFmtId="0" fontId="49" fillId="34" borderId="12" xfId="52" applyFont="1" applyFill="1" applyBorder="1" applyAlignment="1" applyProtection="1">
      <alignment horizontal="center" vertical="center" wrapText="1"/>
      <protection locked="0"/>
    </xf>
    <xf numFmtId="0" fontId="49" fillId="33" borderId="31" xfId="52" applyFont="1" applyFill="1" applyBorder="1" applyAlignment="1">
      <alignment horizontal="center" vertical="center"/>
    </xf>
    <xf numFmtId="0" fontId="49" fillId="33" borderId="0" xfId="52" applyFont="1" applyFill="1" applyAlignment="1">
      <alignment horizontal="center" vertical="center"/>
    </xf>
    <xf numFmtId="0" fontId="49" fillId="33" borderId="12" xfId="52" applyFont="1" applyFill="1" applyBorder="1" applyAlignment="1">
      <alignment horizontal="center" vertical="center"/>
    </xf>
    <xf numFmtId="0" fontId="49" fillId="33" borderId="8" xfId="52" applyFont="1" applyFill="1" applyBorder="1" applyAlignment="1">
      <alignment horizontal="center" vertical="center"/>
    </xf>
    <xf numFmtId="0" fontId="49" fillId="33" borderId="2" xfId="52" applyFont="1" applyFill="1" applyBorder="1" applyAlignment="1">
      <alignment horizontal="center" vertical="center"/>
    </xf>
    <xf numFmtId="0" fontId="49" fillId="33" borderId="6" xfId="52" applyFont="1" applyFill="1" applyBorder="1" applyAlignment="1">
      <alignment horizontal="center" vertical="center"/>
    </xf>
    <xf numFmtId="0" fontId="45" fillId="35" borderId="11" xfId="52" applyFont="1" applyFill="1" applyBorder="1" applyAlignment="1">
      <alignment horizontal="center" vertical="center"/>
    </xf>
    <xf numFmtId="0" fontId="45" fillId="34" borderId="11" xfId="52" applyFont="1" applyFill="1" applyBorder="1" applyAlignment="1">
      <alignment horizontal="center" vertical="center"/>
    </xf>
    <xf numFmtId="0" fontId="63" fillId="0" borderId="0" xfId="71" applyFont="1" applyAlignment="1" applyProtection="1">
      <alignment horizontal="left" vertical="center"/>
      <protection locked="0"/>
    </xf>
    <xf numFmtId="0" fontId="55" fillId="0" borderId="0" xfId="71" applyFont="1" applyAlignment="1" applyProtection="1">
      <alignment horizontal="left" vertical="center" wrapText="1"/>
      <protection locked="0"/>
    </xf>
    <xf numFmtId="0" fontId="59" fillId="0" borderId="0" xfId="71" applyFont="1" applyAlignment="1" applyProtection="1">
      <alignment horizontal="center" vertical="center"/>
      <protection locked="0"/>
    </xf>
    <xf numFmtId="0" fontId="55" fillId="0" borderId="0" xfId="71" applyFont="1" applyAlignment="1" applyProtection="1">
      <alignment horizontal="center" vertical="center"/>
      <protection locked="0"/>
    </xf>
    <xf numFmtId="0" fontId="55" fillId="0" borderId="2" xfId="71" applyFont="1" applyBorder="1" applyAlignment="1" applyProtection="1">
      <alignment horizontal="left" vertical="center" wrapText="1"/>
      <protection locked="0"/>
    </xf>
    <xf numFmtId="0" fontId="80" fillId="0" borderId="0" xfId="71" applyFont="1" applyAlignment="1" applyProtection="1">
      <alignment horizontal="center" vertical="center"/>
      <protection locked="0"/>
    </xf>
    <xf numFmtId="0" fontId="38" fillId="0" borderId="12" xfId="75" applyFont="1" applyBorder="1" applyAlignment="1">
      <alignment horizontal="center" vertical="center"/>
    </xf>
    <xf numFmtId="0" fontId="60" fillId="0" borderId="9" xfId="75" applyFont="1" applyBorder="1" applyAlignment="1">
      <alignment horizontal="center" vertical="center" wrapText="1"/>
    </xf>
    <xf numFmtId="0" fontId="60" fillId="0" borderId="4" xfId="75" applyFont="1" applyBorder="1" applyAlignment="1">
      <alignment horizontal="center" vertical="center" wrapText="1"/>
    </xf>
    <xf numFmtId="0" fontId="60" fillId="0" borderId="5" xfId="75" applyFont="1" applyBorder="1" applyAlignment="1">
      <alignment horizontal="center" vertical="center" wrapText="1"/>
    </xf>
    <xf numFmtId="0" fontId="43" fillId="0" borderId="9" xfId="75" applyFont="1" applyBorder="1" applyAlignment="1">
      <alignment horizontal="center" vertical="center" wrapText="1"/>
    </xf>
    <xf numFmtId="0" fontId="43" fillId="0" borderId="4" xfId="75" applyFont="1" applyBorder="1" applyAlignment="1">
      <alignment horizontal="center" vertical="center" wrapText="1"/>
    </xf>
    <xf numFmtId="0" fontId="43"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41">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99"/>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twoCellAnchor>
    <xdr:from>
      <xdr:col>1</xdr:col>
      <xdr:colOff>621196</xdr:colOff>
      <xdr:row>8</xdr:row>
      <xdr:rowOff>99391</xdr:rowOff>
    </xdr:from>
    <xdr:to>
      <xdr:col>8</xdr:col>
      <xdr:colOff>815856</xdr:colOff>
      <xdr:row>17</xdr:row>
      <xdr:rowOff>149724</xdr:rowOff>
    </xdr:to>
    <xdr:sp macro="" textlink="">
      <xdr:nvSpPr>
        <xdr:cNvPr id="3" name="正方形/長方形 2">
          <a:extLst>
            <a:ext uri="{FF2B5EF4-FFF2-40B4-BE49-F238E27FC236}">
              <a16:creationId xmlns:a16="http://schemas.microsoft.com/office/drawing/2014/main" id="{89D47EE3-AE24-48C9-9964-258CFB585B77}"/>
            </a:ext>
          </a:extLst>
        </xdr:cNvPr>
        <xdr:cNvSpPr/>
      </xdr:nvSpPr>
      <xdr:spPr bwMode="auto">
        <a:xfrm>
          <a:off x="853109" y="1615108"/>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入力不要</a:t>
          </a:r>
          <a:endParaRPr kumimoji="1" lang="en-US" altLang="ja-JP" sz="2800" kern="1200"/>
        </a:p>
        <a:p>
          <a:pPr algn="ctr"/>
          <a:r>
            <a:rPr kumimoji="1" lang="ja-JP" altLang="en-US" sz="2800" kern="1200"/>
            <a:t>原則使用しません。</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D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0</xdr:colOff>
      <xdr:row>3</xdr:row>
      <xdr:rowOff>0</xdr:rowOff>
    </xdr:from>
    <xdr:to>
      <xdr:col>12</xdr:col>
      <xdr:colOff>390525</xdr:colOff>
      <xdr:row>7</xdr:row>
      <xdr:rowOff>302419</xdr:rowOff>
    </xdr:to>
    <xdr:sp macro="" textlink="">
      <xdr:nvSpPr>
        <xdr:cNvPr id="3" name="正方形/長方形 2">
          <a:extLst>
            <a:ext uri="{FF2B5EF4-FFF2-40B4-BE49-F238E27FC236}">
              <a16:creationId xmlns:a16="http://schemas.microsoft.com/office/drawing/2014/main" id="{F4B4FDE9-518A-427F-B5D2-2530314F1E6A}"/>
            </a:ext>
          </a:extLst>
        </xdr:cNvPr>
        <xdr:cNvSpPr/>
      </xdr:nvSpPr>
      <xdr:spPr bwMode="auto">
        <a:xfrm>
          <a:off x="8372475" y="53340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25</xdr:row>
      <xdr:rowOff>0</xdr:rowOff>
    </xdr:from>
    <xdr:to>
      <xdr:col>5</xdr:col>
      <xdr:colOff>59532</xdr:colOff>
      <xdr:row>34</xdr:row>
      <xdr:rowOff>59531</xdr:rowOff>
    </xdr:to>
    <xdr:sp macro="" textlink="">
      <xdr:nvSpPr>
        <xdr:cNvPr id="4" name="正方形/長方形 3">
          <a:extLst>
            <a:ext uri="{FF2B5EF4-FFF2-40B4-BE49-F238E27FC236}">
              <a16:creationId xmlns:a16="http://schemas.microsoft.com/office/drawing/2014/main" id="{3264011E-1506-4234-AA92-DFF96351DAE7}"/>
            </a:ext>
          </a:extLst>
        </xdr:cNvPr>
        <xdr:cNvSpPr/>
      </xdr:nvSpPr>
      <xdr:spPr bwMode="auto">
        <a:xfrm>
          <a:off x="2881313" y="12013406"/>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8</xdr:row>
      <xdr:rowOff>83343</xdr:rowOff>
    </xdr:from>
    <xdr:to>
      <xdr:col>9</xdr:col>
      <xdr:colOff>881062</xdr:colOff>
      <xdr:row>20</xdr:row>
      <xdr:rowOff>129535</xdr:rowOff>
    </xdr:to>
    <xdr:sp macro="" textlink="">
      <xdr:nvSpPr>
        <xdr:cNvPr id="3" name="正方形/長方形 2">
          <a:extLst>
            <a:ext uri="{FF2B5EF4-FFF2-40B4-BE49-F238E27FC236}">
              <a16:creationId xmlns:a16="http://schemas.microsoft.com/office/drawing/2014/main" id="{FE2AF9A0-612C-4363-9BDA-426D7729A576}"/>
            </a:ext>
          </a:extLst>
        </xdr:cNvPr>
        <xdr:cNvSpPr/>
      </xdr:nvSpPr>
      <xdr:spPr bwMode="auto">
        <a:xfrm>
          <a:off x="95250" y="6310312"/>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9</xdr:col>
      <xdr:colOff>1154907</xdr:colOff>
      <xdr:row>8</xdr:row>
      <xdr:rowOff>154782</xdr:rowOff>
    </xdr:from>
    <xdr:to>
      <xdr:col>12</xdr:col>
      <xdr:colOff>345282</xdr:colOff>
      <xdr:row>18</xdr:row>
      <xdr:rowOff>47626</xdr:rowOff>
    </xdr:to>
    <xdr:sp macro="" textlink="">
      <xdr:nvSpPr>
        <xdr:cNvPr id="4" name="正方形/長方形 3">
          <a:extLst>
            <a:ext uri="{FF2B5EF4-FFF2-40B4-BE49-F238E27FC236}">
              <a16:creationId xmlns:a16="http://schemas.microsoft.com/office/drawing/2014/main" id="{F4E46E08-B810-4CF8-AE05-74F35D6737DB}"/>
            </a:ext>
          </a:extLst>
        </xdr:cNvPr>
        <xdr:cNvSpPr/>
      </xdr:nvSpPr>
      <xdr:spPr bwMode="auto">
        <a:xfrm>
          <a:off x="14954251" y="6381751"/>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10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10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0</xdr:rowOff>
        </xdr:from>
        <xdr:to>
          <xdr:col>1</xdr:col>
          <xdr:colOff>542925</xdr:colOff>
          <xdr:row>27</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10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10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0</xdr:rowOff>
        </xdr:from>
        <xdr:to>
          <xdr:col>1</xdr:col>
          <xdr:colOff>542925</xdr:colOff>
          <xdr:row>27</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10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34</xdr:row>
          <xdr:rowOff>123825</xdr:rowOff>
        </xdr:from>
        <xdr:to>
          <xdr:col>1</xdr:col>
          <xdr:colOff>542925</xdr:colOff>
          <xdr:row>36</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10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219075</xdr:rowOff>
        </xdr:from>
        <xdr:to>
          <xdr:col>1</xdr:col>
          <xdr:colOff>533400</xdr:colOff>
          <xdr:row>20</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10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10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23</xdr:row>
          <xdr:rowOff>142875</xdr:rowOff>
        </xdr:from>
        <xdr:to>
          <xdr:col>1</xdr:col>
          <xdr:colOff>542925</xdr:colOff>
          <xdr:row>25</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10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133350</xdr:rowOff>
        </xdr:from>
        <xdr:to>
          <xdr:col>1</xdr:col>
          <xdr:colOff>523875</xdr:colOff>
          <xdr:row>30</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10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30</xdr:row>
          <xdr:rowOff>152400</xdr:rowOff>
        </xdr:from>
        <xdr:to>
          <xdr:col>1</xdr:col>
          <xdr:colOff>523875</xdr:colOff>
          <xdr:row>32</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10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33</xdr:row>
          <xdr:rowOff>19050</xdr:rowOff>
        </xdr:from>
        <xdr:to>
          <xdr:col>1</xdr:col>
          <xdr:colOff>542925</xdr:colOff>
          <xdr:row>34</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10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35718</xdr:colOff>
      <xdr:row>3</xdr:row>
      <xdr:rowOff>11906</xdr:rowOff>
    </xdr:from>
    <xdr:to>
      <xdr:col>12</xdr:col>
      <xdr:colOff>59530</xdr:colOff>
      <xdr:row>8</xdr:row>
      <xdr:rowOff>166687</xdr:rowOff>
    </xdr:to>
    <xdr:sp macro="" textlink="">
      <xdr:nvSpPr>
        <xdr:cNvPr id="3" name="正方形/長方形 2">
          <a:extLst>
            <a:ext uri="{FF2B5EF4-FFF2-40B4-BE49-F238E27FC236}">
              <a16:creationId xmlns:a16="http://schemas.microsoft.com/office/drawing/2014/main" id="{B04AD271-1716-46A9-9F43-46FBB57A8E97}"/>
            </a:ext>
          </a:extLst>
        </xdr:cNvPr>
        <xdr:cNvSpPr/>
      </xdr:nvSpPr>
      <xdr:spPr bwMode="auto">
        <a:xfrm>
          <a:off x="12049124" y="916781"/>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11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11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11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xdr:row>
      <xdr:rowOff>0</xdr:rowOff>
    </xdr:from>
    <xdr:to>
      <xdr:col>11</xdr:col>
      <xdr:colOff>390525</xdr:colOff>
      <xdr:row>7</xdr:row>
      <xdr:rowOff>302419</xdr:rowOff>
    </xdr:to>
    <xdr:sp macro="" textlink="">
      <xdr:nvSpPr>
        <xdr:cNvPr id="3" name="正方形/長方形 2">
          <a:extLst>
            <a:ext uri="{FF2B5EF4-FFF2-40B4-BE49-F238E27FC236}">
              <a16:creationId xmlns:a16="http://schemas.microsoft.com/office/drawing/2014/main" id="{A96DD92B-2708-4625-9124-527838332F4C}"/>
            </a:ext>
          </a:extLst>
        </xdr:cNvPr>
        <xdr:cNvSpPr/>
      </xdr:nvSpPr>
      <xdr:spPr bwMode="auto">
        <a:xfrm>
          <a:off x="7686675" y="53340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607219</xdr:colOff>
      <xdr:row>23</xdr:row>
      <xdr:rowOff>71438</xdr:rowOff>
    </xdr:from>
    <xdr:to>
      <xdr:col>5</xdr:col>
      <xdr:colOff>678657</xdr:colOff>
      <xdr:row>32</xdr:row>
      <xdr:rowOff>130969</xdr:rowOff>
    </xdr:to>
    <xdr:sp macro="" textlink="">
      <xdr:nvSpPr>
        <xdr:cNvPr id="4" name="正方形/長方形 3">
          <a:extLst>
            <a:ext uri="{FF2B5EF4-FFF2-40B4-BE49-F238E27FC236}">
              <a16:creationId xmlns:a16="http://schemas.microsoft.com/office/drawing/2014/main" id="{D5F0C2D8-957F-4D69-B92C-1EB5733ABFB0}"/>
            </a:ext>
          </a:extLst>
        </xdr:cNvPr>
        <xdr:cNvSpPr/>
      </xdr:nvSpPr>
      <xdr:spPr bwMode="auto">
        <a:xfrm>
          <a:off x="3488532" y="11751469"/>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250031</xdr:colOff>
      <xdr:row>9</xdr:row>
      <xdr:rowOff>0</xdr:rowOff>
    </xdr:from>
    <xdr:to>
      <xdr:col>9</xdr:col>
      <xdr:colOff>1035843</xdr:colOff>
      <xdr:row>21</xdr:row>
      <xdr:rowOff>46192</xdr:rowOff>
    </xdr:to>
    <xdr:sp macro="" textlink="">
      <xdr:nvSpPr>
        <xdr:cNvPr id="3" name="正方形/長方形 2">
          <a:extLst>
            <a:ext uri="{FF2B5EF4-FFF2-40B4-BE49-F238E27FC236}">
              <a16:creationId xmlns:a16="http://schemas.microsoft.com/office/drawing/2014/main" id="{2574112B-524D-4AC5-B34F-7112A0451BFF}"/>
            </a:ext>
          </a:extLst>
        </xdr:cNvPr>
        <xdr:cNvSpPr/>
      </xdr:nvSpPr>
      <xdr:spPr bwMode="auto">
        <a:xfrm>
          <a:off x="250031" y="6393656"/>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9</xdr:col>
      <xdr:colOff>1309688</xdr:colOff>
      <xdr:row>9</xdr:row>
      <xdr:rowOff>71439</xdr:rowOff>
    </xdr:from>
    <xdr:to>
      <xdr:col>12</xdr:col>
      <xdr:colOff>500063</xdr:colOff>
      <xdr:row>18</xdr:row>
      <xdr:rowOff>130970</xdr:rowOff>
    </xdr:to>
    <xdr:sp macro="" textlink="">
      <xdr:nvSpPr>
        <xdr:cNvPr id="4" name="正方形/長方形 3">
          <a:extLst>
            <a:ext uri="{FF2B5EF4-FFF2-40B4-BE49-F238E27FC236}">
              <a16:creationId xmlns:a16="http://schemas.microsoft.com/office/drawing/2014/main" id="{8F0B46DE-7E85-40DD-8925-3E2B45AC155E}"/>
            </a:ext>
          </a:extLst>
        </xdr:cNvPr>
        <xdr:cNvSpPr/>
      </xdr:nvSpPr>
      <xdr:spPr bwMode="auto">
        <a:xfrm>
          <a:off x="15109032" y="6465095"/>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1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152400</xdr:rowOff>
        </xdr:from>
        <xdr:to>
          <xdr:col>1</xdr:col>
          <xdr:colOff>523875</xdr:colOff>
          <xdr:row>23</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14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14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14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29</xdr:row>
          <xdr:rowOff>123825</xdr:rowOff>
        </xdr:from>
        <xdr:to>
          <xdr:col>1</xdr:col>
          <xdr:colOff>542925</xdr:colOff>
          <xdr:row>31</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14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219075</xdr:rowOff>
        </xdr:from>
        <xdr:to>
          <xdr:col>1</xdr:col>
          <xdr:colOff>533400</xdr:colOff>
          <xdr:row>15</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14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14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14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133350</xdr:rowOff>
        </xdr:from>
        <xdr:to>
          <xdr:col>1</xdr:col>
          <xdr:colOff>523875</xdr:colOff>
          <xdr:row>25</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14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152400</xdr:rowOff>
        </xdr:from>
        <xdr:to>
          <xdr:col>1</xdr:col>
          <xdr:colOff>523875</xdr:colOff>
          <xdr:row>27</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14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161925</xdr:rowOff>
        </xdr:from>
        <xdr:to>
          <xdr:col>1</xdr:col>
          <xdr:colOff>542925</xdr:colOff>
          <xdr:row>29</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14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0</xdr:colOff>
      <xdr:row>2</xdr:row>
      <xdr:rowOff>0</xdr:rowOff>
    </xdr:from>
    <xdr:to>
      <xdr:col>12</xdr:col>
      <xdr:colOff>23812</xdr:colOff>
      <xdr:row>7</xdr:row>
      <xdr:rowOff>154782</xdr:rowOff>
    </xdr:to>
    <xdr:sp macro="" textlink="">
      <xdr:nvSpPr>
        <xdr:cNvPr id="3" name="正方形/長方形 2">
          <a:extLst>
            <a:ext uri="{FF2B5EF4-FFF2-40B4-BE49-F238E27FC236}">
              <a16:creationId xmlns:a16="http://schemas.microsoft.com/office/drawing/2014/main" id="{5745AEAD-35D1-4414-BC1C-24A4918899A1}"/>
            </a:ext>
          </a:extLst>
        </xdr:cNvPr>
        <xdr:cNvSpPr/>
      </xdr:nvSpPr>
      <xdr:spPr bwMode="auto">
        <a:xfrm>
          <a:off x="12584906" y="607219"/>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24</xdr:row>
      <xdr:rowOff>23812</xdr:rowOff>
    </xdr:from>
    <xdr:to>
      <xdr:col>5</xdr:col>
      <xdr:colOff>71438</xdr:colOff>
      <xdr:row>33</xdr:row>
      <xdr:rowOff>83344</xdr:rowOff>
    </xdr:to>
    <xdr:sp macro="" textlink="">
      <xdr:nvSpPr>
        <xdr:cNvPr id="4" name="正方形/長方形 3">
          <a:extLst>
            <a:ext uri="{FF2B5EF4-FFF2-40B4-BE49-F238E27FC236}">
              <a16:creationId xmlns:a16="http://schemas.microsoft.com/office/drawing/2014/main" id="{A4DFC716-8B23-4D54-9B25-649F8392AA14}"/>
            </a:ext>
          </a:extLst>
        </xdr:cNvPr>
        <xdr:cNvSpPr/>
      </xdr:nvSpPr>
      <xdr:spPr bwMode="auto">
        <a:xfrm>
          <a:off x="2881313" y="11870531"/>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238125</xdr:colOff>
      <xdr:row>8</xdr:row>
      <xdr:rowOff>107156</xdr:rowOff>
    </xdr:from>
    <xdr:to>
      <xdr:col>9</xdr:col>
      <xdr:colOff>1023937</xdr:colOff>
      <xdr:row>20</xdr:row>
      <xdr:rowOff>153348</xdr:rowOff>
    </xdr:to>
    <xdr:sp macro="" textlink="">
      <xdr:nvSpPr>
        <xdr:cNvPr id="3" name="正方形/長方形 2">
          <a:extLst>
            <a:ext uri="{FF2B5EF4-FFF2-40B4-BE49-F238E27FC236}">
              <a16:creationId xmlns:a16="http://schemas.microsoft.com/office/drawing/2014/main" id="{72F0A62C-10C0-49EE-ACA8-F1303F801D43}"/>
            </a:ext>
          </a:extLst>
        </xdr:cNvPr>
        <xdr:cNvSpPr/>
      </xdr:nvSpPr>
      <xdr:spPr bwMode="auto">
        <a:xfrm>
          <a:off x="238125" y="6334125"/>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9</xdr:col>
      <xdr:colOff>1297782</xdr:colOff>
      <xdr:row>9</xdr:row>
      <xdr:rowOff>11908</xdr:rowOff>
    </xdr:from>
    <xdr:to>
      <xdr:col>12</xdr:col>
      <xdr:colOff>488157</xdr:colOff>
      <xdr:row>18</xdr:row>
      <xdr:rowOff>71439</xdr:rowOff>
    </xdr:to>
    <xdr:sp macro="" textlink="">
      <xdr:nvSpPr>
        <xdr:cNvPr id="4" name="正方形/長方形 3">
          <a:extLst>
            <a:ext uri="{FF2B5EF4-FFF2-40B4-BE49-F238E27FC236}">
              <a16:creationId xmlns:a16="http://schemas.microsoft.com/office/drawing/2014/main" id="{0BD7ECE1-9875-401C-8E19-DA1E30E9066E}"/>
            </a:ext>
          </a:extLst>
        </xdr:cNvPr>
        <xdr:cNvSpPr/>
      </xdr:nvSpPr>
      <xdr:spPr bwMode="auto">
        <a:xfrm>
          <a:off x="15097126" y="6405564"/>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371475</xdr:colOff>
      <xdr:row>5</xdr:row>
      <xdr:rowOff>0</xdr:rowOff>
    </xdr:from>
    <xdr:to>
      <xdr:col>8</xdr:col>
      <xdr:colOff>361969</xdr:colOff>
      <xdr:row>16</xdr:row>
      <xdr:rowOff>160492</xdr:rowOff>
    </xdr:to>
    <xdr:sp macro="" textlink="">
      <xdr:nvSpPr>
        <xdr:cNvPr id="2" name="正方形/長方形 1">
          <a:extLst>
            <a:ext uri="{FF2B5EF4-FFF2-40B4-BE49-F238E27FC236}">
              <a16:creationId xmlns:a16="http://schemas.microsoft.com/office/drawing/2014/main" id="{AAAE2319-33CB-4DDE-897D-CF2CAC04A634}"/>
            </a:ext>
          </a:extLst>
        </xdr:cNvPr>
        <xdr:cNvSpPr/>
      </xdr:nvSpPr>
      <xdr:spPr bwMode="auto">
        <a:xfrm>
          <a:off x="3657600" y="857250"/>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入力不要</a:t>
          </a:r>
          <a:endParaRPr kumimoji="1" lang="en-US" altLang="ja-JP" sz="2800" kern="1200"/>
        </a:p>
        <a:p>
          <a:pPr algn="ctr"/>
          <a:r>
            <a:rPr kumimoji="1" lang="ja-JP" altLang="en-US" sz="2800" kern="1200"/>
            <a:t>原則使用しません。</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6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133350</xdr:rowOff>
        </xdr:from>
        <xdr:to>
          <xdr:col>1</xdr:col>
          <xdr:colOff>533400</xdr:colOff>
          <xdr:row>21</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6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104775</xdr:rowOff>
        </xdr:from>
        <xdr:to>
          <xdr:col>1</xdr:col>
          <xdr:colOff>552450</xdr:colOff>
          <xdr:row>29</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6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6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29</xdr:row>
          <xdr:rowOff>133350</xdr:rowOff>
        </xdr:from>
        <xdr:to>
          <xdr:col>1</xdr:col>
          <xdr:colOff>552450</xdr:colOff>
          <xdr:row>31</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6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31</xdr:row>
          <xdr:rowOff>142875</xdr:rowOff>
        </xdr:from>
        <xdr:to>
          <xdr:col>1</xdr:col>
          <xdr:colOff>561975</xdr:colOff>
          <xdr:row>33</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6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35</xdr:row>
          <xdr:rowOff>123825</xdr:rowOff>
        </xdr:from>
        <xdr:to>
          <xdr:col>1</xdr:col>
          <xdr:colOff>571500</xdr:colOff>
          <xdr:row>37</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6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133350</xdr:rowOff>
        </xdr:from>
        <xdr:to>
          <xdr:col>1</xdr:col>
          <xdr:colOff>533400</xdr:colOff>
          <xdr:row>21</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6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6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24</xdr:row>
          <xdr:rowOff>133350</xdr:rowOff>
        </xdr:from>
        <xdr:to>
          <xdr:col>1</xdr:col>
          <xdr:colOff>552450</xdr:colOff>
          <xdr:row>26</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6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142875</xdr:rowOff>
        </xdr:from>
        <xdr:to>
          <xdr:col>1</xdr:col>
          <xdr:colOff>571500</xdr:colOff>
          <xdr:row>35</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6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571500</xdr:colOff>
      <xdr:row>2</xdr:row>
      <xdr:rowOff>166687</xdr:rowOff>
    </xdr:from>
    <xdr:to>
      <xdr:col>11</xdr:col>
      <xdr:colOff>3690937</xdr:colOff>
      <xdr:row>8</xdr:row>
      <xdr:rowOff>23812</xdr:rowOff>
    </xdr:to>
    <xdr:sp macro="" textlink="">
      <xdr:nvSpPr>
        <xdr:cNvPr id="2" name="正方形/長方形 1">
          <a:extLst>
            <a:ext uri="{FF2B5EF4-FFF2-40B4-BE49-F238E27FC236}">
              <a16:creationId xmlns:a16="http://schemas.microsoft.com/office/drawing/2014/main" id="{F7611A16-31CC-4B30-8D29-E4003543F5D2}"/>
            </a:ext>
          </a:extLst>
        </xdr:cNvPr>
        <xdr:cNvSpPr/>
      </xdr:nvSpPr>
      <xdr:spPr bwMode="auto">
        <a:xfrm>
          <a:off x="12144375" y="773906"/>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7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7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7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7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7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7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7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7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7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0</xdr:colOff>
      <xdr:row>3</xdr:row>
      <xdr:rowOff>0</xdr:rowOff>
    </xdr:from>
    <xdr:to>
      <xdr:col>11</xdr:col>
      <xdr:colOff>390525</xdr:colOff>
      <xdr:row>7</xdr:row>
      <xdr:rowOff>302419</xdr:rowOff>
    </xdr:to>
    <xdr:sp macro="" textlink="">
      <xdr:nvSpPr>
        <xdr:cNvPr id="3" name="正方形/長方形 2">
          <a:extLst>
            <a:ext uri="{FF2B5EF4-FFF2-40B4-BE49-F238E27FC236}">
              <a16:creationId xmlns:a16="http://schemas.microsoft.com/office/drawing/2014/main" id="{067AF74C-8260-4AAB-A014-C20463D52E45}"/>
            </a:ext>
          </a:extLst>
        </xdr:cNvPr>
        <xdr:cNvSpPr/>
      </xdr:nvSpPr>
      <xdr:spPr bwMode="auto">
        <a:xfrm>
          <a:off x="7686675" y="53340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130968</xdr:colOff>
      <xdr:row>23</xdr:row>
      <xdr:rowOff>95250</xdr:rowOff>
    </xdr:from>
    <xdr:to>
      <xdr:col>6</xdr:col>
      <xdr:colOff>1119187</xdr:colOff>
      <xdr:row>32</xdr:row>
      <xdr:rowOff>154781</xdr:rowOff>
    </xdr:to>
    <xdr:sp macro="" textlink="">
      <xdr:nvSpPr>
        <xdr:cNvPr id="4" name="正方形/長方形 3">
          <a:extLst>
            <a:ext uri="{FF2B5EF4-FFF2-40B4-BE49-F238E27FC236}">
              <a16:creationId xmlns:a16="http://schemas.microsoft.com/office/drawing/2014/main" id="{3A41486D-C1D7-46AA-BF29-6590A0FE902C}"/>
            </a:ext>
          </a:extLst>
        </xdr:cNvPr>
        <xdr:cNvSpPr/>
      </xdr:nvSpPr>
      <xdr:spPr bwMode="auto">
        <a:xfrm>
          <a:off x="5322093" y="11775281"/>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250031</xdr:colOff>
      <xdr:row>8</xdr:row>
      <xdr:rowOff>83342</xdr:rowOff>
    </xdr:from>
    <xdr:to>
      <xdr:col>9</xdr:col>
      <xdr:colOff>1035843</xdr:colOff>
      <xdr:row>20</xdr:row>
      <xdr:rowOff>129534</xdr:rowOff>
    </xdr:to>
    <xdr:sp macro="" textlink="">
      <xdr:nvSpPr>
        <xdr:cNvPr id="2" name="正方形/長方形 1">
          <a:extLst>
            <a:ext uri="{FF2B5EF4-FFF2-40B4-BE49-F238E27FC236}">
              <a16:creationId xmlns:a16="http://schemas.microsoft.com/office/drawing/2014/main" id="{DE9A883E-E31E-4948-AEC1-E81025301D40}"/>
            </a:ext>
          </a:extLst>
        </xdr:cNvPr>
        <xdr:cNvSpPr/>
      </xdr:nvSpPr>
      <xdr:spPr bwMode="auto">
        <a:xfrm>
          <a:off x="250031" y="6310311"/>
          <a:ext cx="14585156"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9</xdr:col>
      <xdr:colOff>1309688</xdr:colOff>
      <xdr:row>8</xdr:row>
      <xdr:rowOff>154781</xdr:rowOff>
    </xdr:from>
    <xdr:to>
      <xdr:col>12</xdr:col>
      <xdr:colOff>500063</xdr:colOff>
      <xdr:row>18</xdr:row>
      <xdr:rowOff>47625</xdr:rowOff>
    </xdr:to>
    <xdr:sp macro="" textlink="">
      <xdr:nvSpPr>
        <xdr:cNvPr id="3" name="正方形/長方形 2">
          <a:extLst>
            <a:ext uri="{FF2B5EF4-FFF2-40B4-BE49-F238E27FC236}">
              <a16:creationId xmlns:a16="http://schemas.microsoft.com/office/drawing/2014/main" id="{1CC54FFD-1D27-46FD-86B9-F65E96F01908}"/>
            </a:ext>
          </a:extLst>
        </xdr:cNvPr>
        <xdr:cNvSpPr/>
      </xdr:nvSpPr>
      <xdr:spPr bwMode="auto">
        <a:xfrm>
          <a:off x="15109032" y="6381750"/>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130968</xdr:colOff>
      <xdr:row>23</xdr:row>
      <xdr:rowOff>95250</xdr:rowOff>
    </xdr:from>
    <xdr:to>
      <xdr:col>6</xdr:col>
      <xdr:colOff>1119187</xdr:colOff>
      <xdr:row>32</xdr:row>
      <xdr:rowOff>154781</xdr:rowOff>
    </xdr:to>
    <xdr:sp macro="" textlink="">
      <xdr:nvSpPr>
        <xdr:cNvPr id="2" name="正方形/長方形 1">
          <a:extLst>
            <a:ext uri="{FF2B5EF4-FFF2-40B4-BE49-F238E27FC236}">
              <a16:creationId xmlns:a16="http://schemas.microsoft.com/office/drawing/2014/main" id="{A8612C8B-4EA5-4B2F-AE6D-A14C792892DC}"/>
            </a:ext>
          </a:extLst>
        </xdr:cNvPr>
        <xdr:cNvSpPr/>
      </xdr:nvSpPr>
      <xdr:spPr bwMode="auto">
        <a:xfrm>
          <a:off x="5322093" y="11772900"/>
          <a:ext cx="5188744" cy="1602581"/>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twoCellAnchor>
    <xdr:from>
      <xdr:col>2</xdr:col>
      <xdr:colOff>1131093</xdr:colOff>
      <xdr:row>3</xdr:row>
      <xdr:rowOff>59531</xdr:rowOff>
    </xdr:from>
    <xdr:to>
      <xdr:col>5</xdr:col>
      <xdr:colOff>1285875</xdr:colOff>
      <xdr:row>7</xdr:row>
      <xdr:rowOff>309563</xdr:rowOff>
    </xdr:to>
    <xdr:sp macro="" textlink="">
      <xdr:nvSpPr>
        <xdr:cNvPr id="3" name="正方形/長方形 2">
          <a:extLst>
            <a:ext uri="{FF2B5EF4-FFF2-40B4-BE49-F238E27FC236}">
              <a16:creationId xmlns:a16="http://schemas.microsoft.com/office/drawing/2014/main" id="{C9376969-81C9-4CFA-AF8E-27A71269F1A6}"/>
            </a:ext>
          </a:extLst>
        </xdr:cNvPr>
        <xdr:cNvSpPr/>
      </xdr:nvSpPr>
      <xdr:spPr bwMode="auto">
        <a:xfrm>
          <a:off x="5167312" y="1273969"/>
          <a:ext cx="4119563"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4000" kern="1200">
              <a:solidFill>
                <a:srgbClr val="FF0000"/>
              </a:solidFill>
            </a:rPr>
            <a:t>記載例</a:t>
          </a:r>
          <a:endParaRPr kumimoji="1" lang="en-US" altLang="ja-JP" sz="4000"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R7.8</a:t>
          </a:r>
          <a:r>
            <a:rPr kumimoji="1" lang="ja-JP" altLang="en-US" sz="1600" b="1" kern="1200">
              <a:solidFill>
                <a:srgbClr val="FF0000"/>
              </a:solidFill>
            </a:rPr>
            <a:t>～</a:t>
          </a:r>
          <a:r>
            <a:rPr kumimoji="1" lang="en-US" altLang="ja-JP" sz="1600" b="1" kern="1200">
              <a:solidFill>
                <a:srgbClr val="FF0000"/>
              </a:solidFill>
            </a:rPr>
            <a:t>	5,000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a:t>
          </a:r>
          <a:endParaRPr kumimoji="1" lang="en-US" altLang="ja-JP" sz="1600" b="1"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R7.12</a:t>
          </a:r>
          <a:r>
            <a:rPr kumimoji="1" lang="ja-JP" altLang="en-US" sz="1600" b="1" kern="1200">
              <a:solidFill>
                <a:srgbClr val="FF0000"/>
              </a:solidFill>
            </a:rPr>
            <a:t>～　さらに</a:t>
          </a:r>
          <a:r>
            <a:rPr kumimoji="1" lang="en-US" altLang="ja-JP" sz="1600" b="1" kern="1200">
              <a:solidFill>
                <a:srgbClr val="FF0000"/>
              </a:solidFill>
            </a:rPr>
            <a:t>2,500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月アップした場合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250031</xdr:colOff>
      <xdr:row>8</xdr:row>
      <xdr:rowOff>83342</xdr:rowOff>
    </xdr:from>
    <xdr:to>
      <xdr:col>9</xdr:col>
      <xdr:colOff>1035843</xdr:colOff>
      <xdr:row>20</xdr:row>
      <xdr:rowOff>129534</xdr:rowOff>
    </xdr:to>
    <xdr:sp macro="" textlink="">
      <xdr:nvSpPr>
        <xdr:cNvPr id="2" name="正方形/長方形 1">
          <a:extLst>
            <a:ext uri="{FF2B5EF4-FFF2-40B4-BE49-F238E27FC236}">
              <a16:creationId xmlns:a16="http://schemas.microsoft.com/office/drawing/2014/main" id="{A4685286-4761-4A73-AF78-4E885F317588}"/>
            </a:ext>
          </a:extLst>
        </xdr:cNvPr>
        <xdr:cNvSpPr/>
      </xdr:nvSpPr>
      <xdr:spPr bwMode="auto">
        <a:xfrm>
          <a:off x="250031" y="6312692"/>
          <a:ext cx="14578012" cy="210359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400" b="1" kern="1200">
              <a:latin typeface="BIZ UDPゴシック" panose="020B0400000000000000" pitchFamily="50" charset="-128"/>
              <a:ea typeface="BIZ UDPゴシック" panose="020B0400000000000000" pitchFamily="50" charset="-128"/>
            </a:rPr>
            <a:t>　●令和７年３月</a:t>
          </a:r>
          <a:r>
            <a:rPr kumimoji="1" lang="en-US" altLang="ja-JP" sz="1400" b="1" kern="1200">
              <a:latin typeface="BIZ UDPゴシック" panose="020B0400000000000000" pitchFamily="50" charset="-128"/>
              <a:ea typeface="BIZ UDPゴシック" panose="020B0400000000000000" pitchFamily="50" charset="-128"/>
            </a:rPr>
            <a:t>31</a:t>
          </a:r>
          <a:r>
            <a:rPr kumimoji="1" lang="ja-JP" altLang="en-US" sz="1400" b="1" kern="1200">
              <a:latin typeface="BIZ UDPゴシック" panose="020B0400000000000000" pitchFamily="50" charset="-128"/>
              <a:ea typeface="BIZ UDPゴシック" panose="020B0400000000000000" pitchFamily="50" charset="-128"/>
            </a:rPr>
            <a:t>日時点の賃金水準と比較して、</a:t>
          </a:r>
          <a:r>
            <a:rPr kumimoji="1" lang="en-US" altLang="ja-JP" sz="1400" b="1" kern="1200">
              <a:latin typeface="BIZ UDPゴシック" panose="020B0400000000000000" pitchFamily="50" charset="-128"/>
              <a:ea typeface="BIZ UDPゴシック" panose="020B0400000000000000" pitchFamily="50" charset="-128"/>
            </a:rPr>
            <a:t>2.0</a:t>
          </a:r>
          <a:r>
            <a:rPr kumimoji="1" lang="ja-JP" altLang="en-US" sz="1400" b="1" kern="1200">
              <a:latin typeface="BIZ UDPゴシック" panose="020B0400000000000000" pitchFamily="50" charset="-128"/>
              <a:ea typeface="BIZ UDPゴシック" panose="020B0400000000000000" pitchFamily="50" charset="-128"/>
            </a:rPr>
            <a:t>％を上回って実施している場合について</a:t>
          </a:r>
          <a:endParaRPr kumimoji="1" lang="en-US" altLang="ja-JP" sz="1400" b="1" kern="1200">
            <a:latin typeface="BIZ UDPゴシック" panose="020B0400000000000000" pitchFamily="50" charset="-128"/>
            <a:ea typeface="BIZ UDPゴシック" panose="020B0400000000000000" pitchFamily="50" charset="-128"/>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月の補助算定期間前である</a:t>
          </a:r>
          <a:r>
            <a:rPr kumimoji="1" lang="ja-JP" altLang="ja-JP" sz="1400" b="1" kern="1200">
              <a:latin typeface="BIZ UDPゴシック" panose="020B0400000000000000" pitchFamily="50" charset="-128"/>
              <a:ea typeface="BIZ UDPゴシック" panose="020B0400000000000000" pitchFamily="50" charset="-128"/>
              <a:cs typeface="+mn-cs"/>
            </a:rPr>
            <a:t>令和</a:t>
          </a:r>
          <a:r>
            <a:rPr kumimoji="1" lang="en-US" altLang="ja-JP" sz="1400" b="1" kern="1200">
              <a:latin typeface="BIZ UDPゴシック" panose="020B0400000000000000" pitchFamily="50" charset="-128"/>
              <a:ea typeface="BIZ UDPゴシック" panose="020B0400000000000000" pitchFamily="50" charset="-128"/>
              <a:cs typeface="+mn-cs"/>
            </a:rPr>
            <a:t>7</a:t>
          </a:r>
          <a:r>
            <a:rPr kumimoji="1" lang="ja-JP" altLang="ja-JP" sz="1400" b="1" kern="1200">
              <a:latin typeface="BIZ UDPゴシック" panose="020B0400000000000000" pitchFamily="50" charset="-128"/>
              <a:ea typeface="BIZ UDPゴシック" panose="020B0400000000000000" pitchFamily="50" charset="-128"/>
              <a:cs typeface="+mn-cs"/>
            </a:rPr>
            <a:t>年</a:t>
          </a:r>
          <a:r>
            <a:rPr kumimoji="1" lang="en-US" altLang="ja-JP" sz="1400" b="1" kern="1200">
              <a:latin typeface="BIZ UDPゴシック" panose="020B0400000000000000" pitchFamily="50" charset="-128"/>
              <a:ea typeface="BIZ UDPゴシック" panose="020B0400000000000000" pitchFamily="50" charset="-128"/>
              <a:cs typeface="+mn-cs"/>
            </a:rPr>
            <a:t>3</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31</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en-US" altLang="ja-JP" sz="1400" b="1" kern="1200">
              <a:latin typeface="BIZ UDPゴシック" panose="020B0400000000000000" pitchFamily="50" charset="-128"/>
              <a:ea typeface="BIZ UDPゴシック" panose="020B0400000000000000" pitchFamily="50" charset="-128"/>
              <a:cs typeface="+mn-cs"/>
            </a:rPr>
            <a:t>11</a:t>
          </a:r>
          <a:r>
            <a:rPr kumimoji="1" lang="ja-JP" altLang="ja-JP"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30</a:t>
          </a:r>
          <a:r>
            <a:rPr kumimoji="1" lang="ja-JP" altLang="ja-JP" sz="1400" b="1" kern="1200">
              <a:latin typeface="BIZ UDPゴシック" panose="020B0400000000000000" pitchFamily="50" charset="-128"/>
              <a:ea typeface="BIZ UDPゴシック" panose="020B0400000000000000" pitchFamily="50" charset="-128"/>
              <a:cs typeface="+mn-cs"/>
            </a:rPr>
            <a:t>日</a:t>
          </a:r>
          <a:r>
            <a:rPr kumimoji="1" lang="ja-JP" altLang="en-US" sz="1400" b="1" kern="1200">
              <a:latin typeface="BIZ UDPゴシック" panose="020B0400000000000000" pitchFamily="50" charset="-128"/>
              <a:ea typeface="BIZ UDPゴシック" panose="020B0400000000000000" pitchFamily="50" charset="-128"/>
              <a:cs typeface="+mn-cs"/>
            </a:rPr>
            <a:t>の間に既に賃上げしていた場合、令和７年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月～令和８年５月の当該賃上げの</a:t>
          </a:r>
          <a:r>
            <a:rPr kumimoji="1" lang="en-US" altLang="ja-JP" sz="1400" b="1" kern="1200">
              <a:latin typeface="BIZ UDPゴシック" panose="020B0400000000000000" pitchFamily="50" charset="-128"/>
              <a:ea typeface="BIZ UDPゴシック" panose="020B0400000000000000" pitchFamily="50" charset="-128"/>
              <a:cs typeface="+mn-cs"/>
            </a:rPr>
            <a:t>2.0</a:t>
          </a:r>
          <a:r>
            <a:rPr kumimoji="1" lang="ja-JP" altLang="en-US" sz="1400" b="1" kern="1200">
              <a:latin typeface="BIZ UDPゴシック" panose="020B0400000000000000" pitchFamily="50" charset="-128"/>
              <a:ea typeface="BIZ UDPゴシック" panose="020B0400000000000000" pitchFamily="50" charset="-128"/>
              <a:cs typeface="+mn-cs"/>
            </a:rPr>
            <a:t>％を上回る部分は、</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　　　　特例的に補助対象とできます。）</a:t>
          </a:r>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endParaRPr kumimoji="1" lang="en-US" altLang="ja-JP" sz="1400" b="1" kern="1200">
            <a:latin typeface="BIZ UDPゴシック" panose="020B0400000000000000" pitchFamily="50" charset="-128"/>
            <a:ea typeface="BIZ UDPゴシック" panose="020B0400000000000000" pitchFamily="50" charset="-128"/>
            <a:cs typeface="+mn-cs"/>
          </a:endParaRPr>
        </a:p>
        <a:p>
          <a:pPr algn="l"/>
          <a:r>
            <a:rPr kumimoji="1" lang="ja-JP" altLang="en-US" sz="1400" b="1" kern="1200">
              <a:latin typeface="BIZ UDPゴシック" panose="020B0400000000000000" pitchFamily="50" charset="-128"/>
              <a:ea typeface="BIZ UDPゴシック" panose="020B0400000000000000" pitchFamily="50" charset="-128"/>
              <a:cs typeface="+mn-cs"/>
            </a:rPr>
            <a:t>・例：</a:t>
          </a:r>
          <a:r>
            <a:rPr kumimoji="1" lang="ja-JP" altLang="ja-JP" sz="1400" b="1" kern="1200">
              <a:latin typeface="BIZ UDPゴシック" panose="020B0400000000000000" pitchFamily="50" charset="-128"/>
              <a:ea typeface="BIZ UDPゴシック" panose="020B0400000000000000" pitchFamily="50" charset="-128"/>
              <a:cs typeface="+mn-cs"/>
            </a:rPr>
            <a:t>令和７年３月</a:t>
          </a:r>
          <a:r>
            <a:rPr kumimoji="1" lang="ja-JP" altLang="en-US" sz="1400" b="1" kern="1200">
              <a:latin typeface="BIZ UDPゴシック" panose="020B0400000000000000" pitchFamily="50" charset="-128"/>
              <a:ea typeface="BIZ UDPゴシック" panose="020B0400000000000000" pitchFamily="50" charset="-128"/>
              <a:cs typeface="+mn-cs"/>
            </a:rPr>
            <a:t>３１</a:t>
          </a:r>
          <a:r>
            <a:rPr kumimoji="1" lang="ja-JP" altLang="ja-JP" sz="1400" b="1" kern="1200">
              <a:latin typeface="BIZ UDPゴシック" panose="020B0400000000000000" pitchFamily="50" charset="-128"/>
              <a:ea typeface="BIZ UDPゴシック" panose="020B0400000000000000" pitchFamily="50" charset="-128"/>
              <a:cs typeface="+mn-cs"/>
            </a:rPr>
            <a:t>日時点の賃金水準</a:t>
          </a: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en-US" altLang="ja-JP" sz="1400" b="1" kern="1200">
              <a:latin typeface="BIZ UDPゴシック" panose="020B0400000000000000" pitchFamily="50" charset="-128"/>
              <a:ea typeface="BIZ UDPゴシック" panose="020B0400000000000000" pitchFamily="50" charset="-128"/>
              <a:cs typeface="+mn-cs"/>
            </a:rPr>
            <a:t>10</a:t>
          </a:r>
          <a:r>
            <a:rPr kumimoji="1" lang="ja-JP" altLang="en-US" sz="1400" b="1" kern="1200">
              <a:latin typeface="BIZ UDPゴシック" panose="020B0400000000000000" pitchFamily="50" charset="-128"/>
              <a:ea typeface="BIZ UDPゴシック" panose="020B0400000000000000" pitchFamily="50" charset="-128"/>
              <a:cs typeface="+mn-cs"/>
            </a:rPr>
            <a:t>万円</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名月額平均　　</a:t>
          </a:r>
          <a:r>
            <a:rPr kumimoji="1" lang="en-US" altLang="ja-JP" sz="1400" b="1" kern="1200">
              <a:latin typeface="BIZ UDPゴシック" panose="020B0400000000000000" pitchFamily="50" charset="-128"/>
              <a:ea typeface="BIZ UDPゴシック" panose="020B0400000000000000" pitchFamily="50" charset="-128"/>
              <a:cs typeface="+mn-cs"/>
            </a:rPr>
            <a:t>※</a:t>
          </a:r>
          <a:r>
            <a:rPr kumimoji="1" lang="ja-JP" altLang="en-US" sz="1400" b="1" kern="1200">
              <a:latin typeface="BIZ UDPゴシック" panose="020B0400000000000000" pitchFamily="50" charset="-128"/>
              <a:ea typeface="BIZ UDPゴシック" panose="020B0400000000000000" pitchFamily="50" charset="-128"/>
              <a:cs typeface="+mn-cs"/>
            </a:rPr>
            <a:t>対象職員の</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a:t>
          </a:r>
          <a:r>
            <a:rPr kumimoji="1" lang="en-US" altLang="ja-JP" sz="1400" b="1" kern="1200">
              <a:latin typeface="BIZ UDPゴシック" panose="020B0400000000000000" pitchFamily="50" charset="-128"/>
              <a:ea typeface="BIZ UDPゴシック" panose="020B0400000000000000" pitchFamily="50" charset="-128"/>
              <a:cs typeface="+mn-cs"/>
            </a:rPr>
            <a:t>5</a:t>
          </a:r>
          <a:r>
            <a:rPr kumimoji="1" lang="ja-JP" altLang="en-US" sz="1400" b="1" kern="1200">
              <a:latin typeface="BIZ UDPゴシック" panose="020B0400000000000000" pitchFamily="50" charset="-128"/>
              <a:ea typeface="BIZ UDPゴシック" panose="020B0400000000000000" pitchFamily="50" charset="-128"/>
              <a:cs typeface="+mn-cs"/>
            </a:rPr>
            <a:t>月の賃金総額の</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名</a:t>
          </a:r>
          <a:r>
            <a:rPr kumimoji="1" lang="en-US" altLang="ja-JP" sz="1400" b="1" kern="1200">
              <a:latin typeface="BIZ UDPゴシック" panose="020B0400000000000000" pitchFamily="50" charset="-128"/>
              <a:ea typeface="BIZ UDPゴシック" panose="020B0400000000000000" pitchFamily="50" charset="-128"/>
              <a:cs typeface="+mn-cs"/>
            </a:rPr>
            <a:t>1</a:t>
          </a:r>
          <a:r>
            <a:rPr kumimoji="1" lang="ja-JP" altLang="en-US" sz="1400" b="1" kern="1200">
              <a:latin typeface="BIZ UDPゴシック" panose="020B0400000000000000" pitchFamily="50" charset="-128"/>
              <a:ea typeface="BIZ UDPゴシック" panose="020B0400000000000000" pitchFamily="50" charset="-128"/>
              <a:cs typeface="+mn-cs"/>
            </a:rPr>
            <a:t>ヶ月の平均額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a:t>
          </a:r>
          <a:r>
            <a:rPr kumimoji="1" lang="ja-JP" altLang="ja-JP" sz="1400" b="1">
              <a:effectLst/>
              <a:latin typeface="BIZ UDPゴシック" panose="020B0400000000000000" pitchFamily="50" charset="-128"/>
              <a:ea typeface="BIZ UDPゴシック" panose="020B0400000000000000" pitchFamily="50" charset="-128"/>
              <a:cs typeface="+mn-cs"/>
            </a:rPr>
            <a:t>令和７年</a:t>
          </a:r>
          <a:r>
            <a:rPr kumimoji="1" lang="ja-JP" altLang="en-US" sz="1400" b="1">
              <a:effectLst/>
              <a:latin typeface="BIZ UDPゴシック" panose="020B0400000000000000" pitchFamily="50" charset="-128"/>
              <a:ea typeface="BIZ UDPゴシック" panose="020B0400000000000000" pitchFamily="50" charset="-128"/>
              <a:cs typeface="+mn-cs"/>
            </a:rPr>
            <a:t>８</a:t>
          </a:r>
          <a:r>
            <a:rPr kumimoji="1" lang="ja-JP" altLang="ja-JP" sz="1400" b="1">
              <a:effectLst/>
              <a:latin typeface="BIZ UDPゴシック" panose="020B0400000000000000" pitchFamily="50" charset="-128"/>
              <a:ea typeface="BIZ UDPゴシック" panose="020B0400000000000000" pitchFamily="50" charset="-128"/>
              <a:cs typeface="+mn-cs"/>
            </a:rPr>
            <a:t>月</a:t>
          </a:r>
          <a:r>
            <a:rPr kumimoji="1" lang="ja-JP" altLang="en-US" sz="1400" b="1">
              <a:effectLst/>
              <a:latin typeface="BIZ UDPゴシック" panose="020B0400000000000000" pitchFamily="50" charset="-128"/>
              <a:ea typeface="BIZ UDPゴシック" panose="020B0400000000000000" pitchFamily="50" charset="-128"/>
              <a:cs typeface="+mn-cs"/>
            </a:rPr>
            <a:t>分から</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en-US" sz="1400" b="1">
              <a:effectLst/>
              <a:latin typeface="BIZ UDPゴシック" panose="020B0400000000000000" pitchFamily="50" charset="-128"/>
              <a:ea typeface="BIZ UDPゴシック" panose="020B0400000000000000" pitchFamily="50" charset="-128"/>
              <a:cs typeface="+mn-cs"/>
            </a:rPr>
            <a:t>円ベースアップ（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％アップ）　→　</a:t>
          </a:r>
          <a:r>
            <a:rPr kumimoji="1" lang="ja-JP" altLang="ja-JP" sz="1400" b="1">
              <a:effectLst/>
              <a:latin typeface="BIZ UDPゴシック" panose="020B0400000000000000" pitchFamily="50" charset="-128"/>
              <a:ea typeface="BIZ UDPゴシック" panose="020B0400000000000000" pitchFamily="50" charset="-128"/>
              <a:cs typeface="+mn-cs"/>
            </a:rPr>
            <a:t>　：</a:t>
          </a:r>
          <a:r>
            <a:rPr kumimoji="1" lang="en-US" altLang="ja-JP" sz="1400" b="1">
              <a:effectLst/>
              <a:latin typeface="BIZ UDPゴシック" panose="020B0400000000000000" pitchFamily="50" charset="-128"/>
              <a:ea typeface="BIZ UDPゴシック" panose="020B0400000000000000" pitchFamily="50" charset="-128"/>
              <a:cs typeface="+mn-cs"/>
            </a:rPr>
            <a:t>10.5</a:t>
          </a:r>
          <a:r>
            <a:rPr kumimoji="1" lang="ja-JP" altLang="ja-JP" sz="1400" b="1">
              <a:effectLst/>
              <a:latin typeface="BIZ UDPゴシック" panose="020B0400000000000000" pitchFamily="50" charset="-128"/>
              <a:ea typeface="BIZ UDPゴシック" panose="020B0400000000000000" pitchFamily="50" charset="-128"/>
              <a:cs typeface="+mn-cs"/>
            </a:rPr>
            <a:t>万円</a:t>
          </a:r>
          <a:r>
            <a:rPr kumimoji="1" lang="en-US" altLang="ja-JP" sz="1400" b="1">
              <a:effectLst/>
              <a:latin typeface="BIZ UDPゴシック" panose="020B0400000000000000" pitchFamily="50" charset="-128"/>
              <a:ea typeface="BIZ UDPゴシック" panose="020B0400000000000000" pitchFamily="50" charset="-128"/>
              <a:cs typeface="+mn-cs"/>
            </a:rPr>
            <a:t>/1</a:t>
          </a:r>
          <a:r>
            <a:rPr kumimoji="1" lang="ja-JP" altLang="ja-JP" sz="1400" b="1">
              <a:effectLst/>
              <a:latin typeface="BIZ UDPゴシック" panose="020B0400000000000000" pitchFamily="50" charset="-128"/>
              <a:ea typeface="BIZ UDPゴシック" panose="020B0400000000000000" pitchFamily="50" charset="-128"/>
              <a:cs typeface="+mn-cs"/>
            </a:rPr>
            <a:t>名月額平均</a:t>
          </a:r>
          <a:r>
            <a:rPr kumimoji="1" lang="ja-JP" altLang="en-US" sz="1400" b="1" kern="1200">
              <a:latin typeface="BIZ UDPゴシック" panose="020B0400000000000000" pitchFamily="50" charset="-128"/>
              <a:ea typeface="BIZ UDPゴシック" panose="020B0400000000000000" pitchFamily="50" charset="-128"/>
              <a:cs typeface="+mn-cs"/>
            </a:rPr>
            <a:t>　　　</a:t>
          </a:r>
          <a:endParaRPr kumimoji="1" lang="en-US" altLang="ja-JP" sz="1400" b="1" kern="1200">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kern="1200">
              <a:latin typeface="BIZ UDPゴシック" panose="020B0400000000000000" pitchFamily="50" charset="-128"/>
              <a:ea typeface="BIZ UDPゴシック" panose="020B0400000000000000" pitchFamily="50" charset="-128"/>
              <a:cs typeface="+mn-cs"/>
            </a:rPr>
            <a:t>　　　令和７年</a:t>
          </a:r>
          <a:r>
            <a:rPr kumimoji="1" lang="en-US" altLang="ja-JP" sz="1400" b="1" kern="1200">
              <a:latin typeface="BIZ UDPゴシック" panose="020B0400000000000000" pitchFamily="50" charset="-128"/>
              <a:ea typeface="BIZ UDPゴシック" panose="020B0400000000000000" pitchFamily="50" charset="-128"/>
              <a:cs typeface="+mn-cs"/>
            </a:rPr>
            <a:t>12</a:t>
          </a:r>
          <a:r>
            <a:rPr kumimoji="1" lang="ja-JP" altLang="en-US" sz="1400" b="1" kern="1200">
              <a:latin typeface="BIZ UDPゴシック" panose="020B0400000000000000" pitchFamily="50" charset="-128"/>
              <a:ea typeface="BIZ UDPゴシック" panose="020B0400000000000000" pitchFamily="50" charset="-128"/>
              <a:cs typeface="+mn-cs"/>
            </a:rPr>
            <a:t>月～令和８年５月までの、上記</a:t>
          </a:r>
          <a:r>
            <a:rPr kumimoji="1" lang="en-US" altLang="ja-JP" sz="1400" b="1">
              <a:effectLst/>
              <a:latin typeface="BIZ UDPゴシック" panose="020B0400000000000000" pitchFamily="50" charset="-128"/>
              <a:ea typeface="BIZ UDPゴシック" panose="020B0400000000000000" pitchFamily="50" charset="-128"/>
              <a:cs typeface="+mn-cs"/>
            </a:rPr>
            <a:t>5000</a:t>
          </a:r>
          <a:r>
            <a:rPr kumimoji="1" lang="ja-JP" altLang="ja-JP" sz="1400" b="1">
              <a:effectLst/>
              <a:latin typeface="BIZ UDPゴシック" panose="020B0400000000000000" pitchFamily="50" charset="-128"/>
              <a:ea typeface="BIZ UDPゴシック" panose="020B0400000000000000" pitchFamily="50" charset="-128"/>
              <a:cs typeface="+mn-cs"/>
            </a:rPr>
            <a:t>円アップ（</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ja-JP" sz="1400" b="1">
              <a:effectLst/>
              <a:latin typeface="BIZ UDPゴシック" panose="020B0400000000000000" pitchFamily="50" charset="-128"/>
              <a:ea typeface="BIZ UDPゴシック" panose="020B0400000000000000" pitchFamily="50" charset="-128"/>
              <a:cs typeface="+mn-cs"/>
            </a:rPr>
            <a:t>％アップ）　</a:t>
          </a:r>
          <a:r>
            <a:rPr kumimoji="1" lang="ja-JP" altLang="en-US" sz="1400" b="1">
              <a:effectLst/>
              <a:latin typeface="BIZ UDPゴシック" panose="020B0400000000000000" pitchFamily="50" charset="-128"/>
              <a:ea typeface="BIZ UDPゴシック" panose="020B0400000000000000" pitchFamily="50" charset="-128"/>
              <a:cs typeface="+mn-cs"/>
            </a:rPr>
            <a:t>のうち２％を超える分＝</a:t>
          </a:r>
          <a:r>
            <a:rPr kumimoji="1" lang="en-US" altLang="ja-JP" sz="1400" b="1">
              <a:effectLst/>
              <a:latin typeface="BIZ UDPゴシック" panose="020B0400000000000000" pitchFamily="50" charset="-128"/>
              <a:ea typeface="BIZ UDPゴシック" panose="020B0400000000000000" pitchFamily="50" charset="-128"/>
              <a:cs typeface="+mn-cs"/>
            </a:rPr>
            <a:t>3000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×6</a:t>
          </a:r>
          <a:r>
            <a:rPr kumimoji="1" lang="ja-JP" altLang="en-US" sz="1400" b="1">
              <a:effectLst/>
              <a:latin typeface="BIZ UDPゴシック" panose="020B0400000000000000" pitchFamily="50" charset="-128"/>
              <a:ea typeface="BIZ UDPゴシック" panose="020B0400000000000000" pitchFamily="50" charset="-128"/>
              <a:cs typeface="+mn-cs"/>
            </a:rPr>
            <a:t>ヶ月分（</a:t>
          </a:r>
          <a:r>
            <a:rPr kumimoji="1" lang="en-US" altLang="ja-JP" sz="1400" b="1">
              <a:effectLst/>
              <a:latin typeface="BIZ UDPゴシック" panose="020B0400000000000000" pitchFamily="50" charset="-128"/>
              <a:ea typeface="BIZ UDPゴシック" panose="020B0400000000000000" pitchFamily="50" charset="-128"/>
              <a:cs typeface="+mn-cs"/>
            </a:rPr>
            <a:t>12</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5</a:t>
          </a:r>
          <a:r>
            <a:rPr kumimoji="1" lang="ja-JP" altLang="en-US" sz="1400" b="1">
              <a:effectLst/>
              <a:latin typeface="BIZ UDPゴシック" panose="020B0400000000000000" pitchFamily="50" charset="-128"/>
              <a:ea typeface="BIZ UDPゴシック" panose="020B0400000000000000" pitchFamily="50" charset="-128"/>
              <a:cs typeface="+mn-cs"/>
            </a:rPr>
            <a:t>月）</a:t>
          </a:r>
          <a:r>
            <a:rPr kumimoji="1" lang="en-US" altLang="ja-JP" sz="1400" b="1">
              <a:effectLst/>
              <a:latin typeface="BIZ UDPゴシック" panose="020B0400000000000000" pitchFamily="50" charset="-128"/>
              <a:ea typeface="BIZ UDPゴシック" panose="020B0400000000000000" pitchFamily="50" charset="-128"/>
              <a:cs typeface="+mn-cs"/>
            </a:rPr>
            <a:t>18,000</a:t>
          </a:r>
          <a:r>
            <a:rPr kumimoji="1" lang="ja-JP" altLang="en-US" sz="1400" b="1">
              <a:effectLst/>
              <a:latin typeface="BIZ UDPゴシック" panose="020B0400000000000000" pitchFamily="50" charset="-128"/>
              <a:ea typeface="BIZ UDPゴシック" panose="020B0400000000000000" pitchFamily="50" charset="-128"/>
              <a:cs typeface="+mn-cs"/>
            </a:rPr>
            <a:t>円</a:t>
          </a:r>
          <a:r>
            <a:rPr kumimoji="1" lang="en-US" altLang="ja-JP" sz="1400" b="1">
              <a:effectLst/>
              <a:latin typeface="BIZ UDPゴシック" panose="020B0400000000000000" pitchFamily="50" charset="-128"/>
              <a:ea typeface="BIZ UDPゴシック" panose="020B0400000000000000" pitchFamily="50" charset="-128"/>
              <a:cs typeface="+mn-cs"/>
            </a:rPr>
            <a:t>/</a:t>
          </a:r>
          <a:r>
            <a:rPr kumimoji="1" lang="ja-JP" altLang="en-US" sz="1400" b="1">
              <a:effectLst/>
              <a:latin typeface="BIZ UDPゴシック" panose="020B0400000000000000" pitchFamily="50" charset="-128"/>
              <a:ea typeface="BIZ UDPゴシック" panose="020B0400000000000000" pitchFamily="50" charset="-128"/>
              <a:cs typeface="+mn-cs"/>
            </a:rPr>
            <a:t>名は、補助対象とすることが可能</a:t>
          </a:r>
          <a:endParaRPr kumimoji="1" lang="en-US" altLang="ja-JP" sz="1400" b="1" kern="1200">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xdr:col>
      <xdr:colOff>119062</xdr:colOff>
      <xdr:row>0</xdr:row>
      <xdr:rowOff>107157</xdr:rowOff>
    </xdr:from>
    <xdr:to>
      <xdr:col>4</xdr:col>
      <xdr:colOff>773907</xdr:colOff>
      <xdr:row>2</xdr:row>
      <xdr:rowOff>500063</xdr:rowOff>
    </xdr:to>
    <xdr:sp macro="" textlink="">
      <xdr:nvSpPr>
        <xdr:cNvPr id="4" name="正方形/長方形 3">
          <a:extLst>
            <a:ext uri="{FF2B5EF4-FFF2-40B4-BE49-F238E27FC236}">
              <a16:creationId xmlns:a16="http://schemas.microsoft.com/office/drawing/2014/main" id="{8FE43F5C-9270-4C45-A8BE-E5A2957A8A2F}"/>
            </a:ext>
          </a:extLst>
        </xdr:cNvPr>
        <xdr:cNvSpPr/>
      </xdr:nvSpPr>
      <xdr:spPr bwMode="auto">
        <a:xfrm>
          <a:off x="3000375" y="107157"/>
          <a:ext cx="4119563"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4000" kern="1200">
              <a:solidFill>
                <a:srgbClr val="FF0000"/>
              </a:solidFill>
            </a:rPr>
            <a:t>記載例</a:t>
          </a:r>
          <a:endParaRPr kumimoji="1" lang="en-US" altLang="ja-JP" sz="4000"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R7.8</a:t>
          </a:r>
          <a:r>
            <a:rPr kumimoji="1" lang="ja-JP" altLang="en-US" sz="1600" b="1" kern="1200">
              <a:solidFill>
                <a:srgbClr val="FF0000"/>
              </a:solidFill>
            </a:rPr>
            <a:t>～</a:t>
          </a:r>
          <a:r>
            <a:rPr kumimoji="1" lang="en-US" altLang="ja-JP" sz="1600" b="1" kern="1200">
              <a:solidFill>
                <a:srgbClr val="FF0000"/>
              </a:solidFill>
            </a:rPr>
            <a:t>	5,000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a:t>
          </a:r>
          <a:endParaRPr kumimoji="1" lang="en-US" altLang="ja-JP" sz="1600" b="1" kern="1200">
            <a:solidFill>
              <a:srgbClr val="FF0000"/>
            </a:solidFill>
          </a:endParaRPr>
        </a:p>
        <a:p>
          <a:pPr algn="l"/>
          <a:r>
            <a:rPr kumimoji="1" lang="ja-JP" altLang="en-US" sz="1600" b="1" kern="1200">
              <a:solidFill>
                <a:srgbClr val="FF0000"/>
              </a:solidFill>
            </a:rPr>
            <a:t>・</a:t>
          </a:r>
          <a:r>
            <a:rPr kumimoji="1" lang="en-US" altLang="ja-JP" sz="1600" b="1" kern="1200">
              <a:solidFill>
                <a:srgbClr val="FF0000"/>
              </a:solidFill>
            </a:rPr>
            <a:t>R7.12</a:t>
          </a:r>
          <a:r>
            <a:rPr kumimoji="1" lang="ja-JP" altLang="en-US" sz="1600" b="1" kern="1200">
              <a:solidFill>
                <a:srgbClr val="FF0000"/>
              </a:solidFill>
            </a:rPr>
            <a:t>～　さらに</a:t>
          </a:r>
          <a:r>
            <a:rPr kumimoji="1" lang="en-US" altLang="ja-JP" sz="1600" b="1" kern="1200">
              <a:solidFill>
                <a:srgbClr val="FF0000"/>
              </a:solidFill>
            </a:rPr>
            <a:t>2,500</a:t>
          </a:r>
          <a:r>
            <a:rPr kumimoji="1" lang="ja-JP" altLang="en-US" sz="1600" b="1" kern="1200">
              <a:solidFill>
                <a:srgbClr val="FF0000"/>
              </a:solidFill>
            </a:rPr>
            <a:t>円</a:t>
          </a:r>
          <a:r>
            <a:rPr kumimoji="1" lang="en-US" altLang="ja-JP" sz="1600" b="1" kern="1200">
              <a:solidFill>
                <a:srgbClr val="FF0000"/>
              </a:solidFill>
            </a:rPr>
            <a:t>/</a:t>
          </a:r>
          <a:r>
            <a:rPr kumimoji="1" lang="ja-JP" altLang="en-US" sz="1600" b="1" kern="1200">
              <a:solidFill>
                <a:srgbClr val="FF0000"/>
              </a:solidFill>
            </a:rPr>
            <a:t>月アップした場合</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C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C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28575</xdr:rowOff>
        </xdr:from>
        <xdr:to>
          <xdr:col>1</xdr:col>
          <xdr:colOff>514350</xdr:colOff>
          <xdr:row>21</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C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C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C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133350</xdr:rowOff>
        </xdr:from>
        <xdr:to>
          <xdr:col>1</xdr:col>
          <xdr:colOff>523875</xdr:colOff>
          <xdr:row>31</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C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31</xdr:row>
          <xdr:rowOff>152400</xdr:rowOff>
        </xdr:from>
        <xdr:to>
          <xdr:col>1</xdr:col>
          <xdr:colOff>523875</xdr:colOff>
          <xdr:row>33</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C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33</xdr:row>
          <xdr:rowOff>152400</xdr:rowOff>
        </xdr:from>
        <xdr:to>
          <xdr:col>1</xdr:col>
          <xdr:colOff>542925</xdr:colOff>
          <xdr:row>35</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C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35</xdr:row>
          <xdr:rowOff>142875</xdr:rowOff>
        </xdr:from>
        <xdr:to>
          <xdr:col>1</xdr:col>
          <xdr:colOff>552450</xdr:colOff>
          <xdr:row>37</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C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22</xdr:row>
          <xdr:rowOff>66675</xdr:rowOff>
        </xdr:from>
        <xdr:to>
          <xdr:col>1</xdr:col>
          <xdr:colOff>514350</xdr:colOff>
          <xdr:row>24</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C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76200</xdr:rowOff>
        </xdr:from>
        <xdr:to>
          <xdr:col>1</xdr:col>
          <xdr:colOff>523875</xdr:colOff>
          <xdr:row>27</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C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690563</xdr:colOff>
      <xdr:row>1</xdr:row>
      <xdr:rowOff>285751</xdr:rowOff>
    </xdr:from>
    <xdr:to>
      <xdr:col>11</xdr:col>
      <xdr:colOff>3048001</xdr:colOff>
      <xdr:row>7</xdr:row>
      <xdr:rowOff>130970</xdr:rowOff>
    </xdr:to>
    <xdr:sp macro="" textlink="">
      <xdr:nvSpPr>
        <xdr:cNvPr id="3" name="正方形/長方形 2">
          <a:extLst>
            <a:ext uri="{FF2B5EF4-FFF2-40B4-BE49-F238E27FC236}">
              <a16:creationId xmlns:a16="http://schemas.microsoft.com/office/drawing/2014/main" id="{6D23300B-5E1C-4795-9707-53CEC7660978}"/>
            </a:ext>
          </a:extLst>
        </xdr:cNvPr>
        <xdr:cNvSpPr/>
      </xdr:nvSpPr>
      <xdr:spPr bwMode="auto">
        <a:xfrm>
          <a:off x="12477751" y="583407"/>
          <a:ext cx="5191125" cy="155971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日時点から</a:t>
          </a:r>
          <a:endParaRPr kumimoji="1" lang="en-US" altLang="ja-JP" sz="2800" kern="1200"/>
        </a:p>
        <a:p>
          <a:pPr algn="ctr"/>
          <a:r>
            <a:rPr kumimoji="1" lang="ja-JP" altLang="en-US" sz="2800" kern="1200"/>
            <a:t>様式の変更はありません。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9.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13.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13.xml"/><Relationship Id="rId1" Type="http://schemas.openxmlformats.org/officeDocument/2006/relationships/printerSettings" Target="../printerSettings/printerSettings17.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8.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9.bin"/><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20.bin"/><Relationship Id="rId4" Type="http://schemas.openxmlformats.org/officeDocument/2006/relationships/comments" Target="../comments10.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17.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17.xml"/><Relationship Id="rId1" Type="http://schemas.openxmlformats.org/officeDocument/2006/relationships/printerSettings" Target="../printerSettings/printerSettings21.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1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4.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tabColor theme="0" tint="-0.249977111117893"/>
    <pageSetUpPr fitToPage="1"/>
  </sheetPr>
  <dimension ref="B2:J40"/>
  <sheetViews>
    <sheetView view="pageBreakPreview" zoomScale="115" zoomScaleNormal="100" zoomScaleSheetLayoutView="115" workbookViewId="0">
      <selection activeCell="N14" sqref="N14"/>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199" t="s">
        <v>111</v>
      </c>
      <c r="C2" s="199"/>
      <c r="D2" s="199"/>
      <c r="E2" s="199"/>
      <c r="F2" s="199"/>
      <c r="G2" s="199"/>
      <c r="H2" s="199"/>
      <c r="I2" s="199"/>
      <c r="J2" s="199"/>
    </row>
    <row r="3" spans="2:10" ht="13.5" customHeight="1">
      <c r="B3" s="199"/>
      <c r="C3" s="199"/>
      <c r="D3" s="199"/>
      <c r="E3" s="199"/>
      <c r="F3" s="199"/>
      <c r="G3" s="199"/>
      <c r="H3" s="199"/>
      <c r="I3" s="199"/>
      <c r="J3" s="199"/>
    </row>
    <row r="4" spans="2:10" ht="13.5" customHeight="1">
      <c r="B4" s="199"/>
      <c r="C4" s="199"/>
      <c r="D4" s="199"/>
      <c r="E4" s="199"/>
      <c r="F4" s="199"/>
      <c r="G4" s="199"/>
      <c r="H4" s="199"/>
      <c r="I4" s="199"/>
      <c r="J4" s="199"/>
    </row>
    <row r="5" spans="2:10">
      <c r="B5" s="57"/>
      <c r="C5" s="57"/>
      <c r="D5" s="57"/>
      <c r="E5" s="57"/>
      <c r="F5" s="57"/>
      <c r="G5" s="57"/>
      <c r="H5" s="57"/>
      <c r="I5" s="57"/>
      <c r="J5" s="57"/>
    </row>
    <row r="6" spans="2:10">
      <c r="B6" s="57"/>
      <c r="C6" s="57"/>
      <c r="D6" s="57"/>
      <c r="E6" s="57"/>
      <c r="F6" s="57"/>
      <c r="G6" s="57"/>
      <c r="H6" s="57"/>
      <c r="I6" s="57"/>
      <c r="J6" s="57"/>
    </row>
    <row r="7" spans="2:10" ht="22.5" customHeight="1">
      <c r="B7" s="58"/>
      <c r="C7" s="58"/>
      <c r="D7" s="58"/>
      <c r="E7" s="58"/>
      <c r="F7" s="58"/>
      <c r="G7" s="58"/>
      <c r="H7" s="200" t="s">
        <v>96</v>
      </c>
      <c r="I7" s="200"/>
      <c r="J7" s="200"/>
    </row>
    <row r="8" spans="2:10" ht="14.25">
      <c r="B8" s="58"/>
      <c r="C8" s="58"/>
      <c r="D8" s="58"/>
      <c r="E8" s="58"/>
      <c r="F8" s="58"/>
      <c r="G8" s="58"/>
      <c r="H8" s="58"/>
      <c r="I8" s="58"/>
      <c r="J8" s="58"/>
    </row>
    <row r="9" spans="2:10" ht="14.25">
      <c r="B9" s="58"/>
      <c r="C9" s="58"/>
      <c r="D9" s="58"/>
      <c r="E9" s="58"/>
      <c r="F9" s="58"/>
      <c r="G9" s="58"/>
      <c r="H9" s="58"/>
      <c r="I9" s="58"/>
      <c r="J9" s="58"/>
    </row>
    <row r="10" spans="2:10" ht="27" customHeight="1">
      <c r="B10" s="200" t="s">
        <v>173</v>
      </c>
      <c r="C10" s="200"/>
      <c r="D10" s="200"/>
      <c r="E10" s="58"/>
      <c r="F10" s="58"/>
      <c r="G10" s="58"/>
      <c r="H10" s="58"/>
      <c r="I10" s="58"/>
      <c r="J10" s="58"/>
    </row>
    <row r="11" spans="2:10" ht="14.25">
      <c r="B11" s="58"/>
      <c r="C11" s="58"/>
      <c r="D11" s="58"/>
      <c r="E11" s="58"/>
      <c r="F11" s="58"/>
      <c r="G11" s="58"/>
      <c r="H11" s="58"/>
      <c r="I11" s="58"/>
      <c r="J11" s="58"/>
    </row>
    <row r="12" spans="2:10" ht="19.5" customHeight="1">
      <c r="B12" s="58"/>
      <c r="C12" s="58"/>
      <c r="D12" s="58"/>
      <c r="E12" s="58"/>
      <c r="F12" s="58"/>
      <c r="G12" s="58" t="s">
        <v>97</v>
      </c>
      <c r="H12" s="198" t="s">
        <v>106</v>
      </c>
      <c r="I12" s="198"/>
      <c r="J12" s="198"/>
    </row>
    <row r="13" spans="2:10" ht="19.5" customHeight="1">
      <c r="B13" s="58"/>
      <c r="C13" s="58"/>
      <c r="D13" s="58"/>
      <c r="E13" s="58"/>
      <c r="F13" s="58"/>
      <c r="G13" s="58" t="s">
        <v>98</v>
      </c>
      <c r="H13" s="198" t="s">
        <v>107</v>
      </c>
      <c r="I13" s="198"/>
      <c r="J13" s="198"/>
    </row>
    <row r="14" spans="2:10" ht="19.5" customHeight="1">
      <c r="B14" s="58"/>
      <c r="C14" s="58"/>
      <c r="D14" s="58"/>
      <c r="E14" s="58"/>
      <c r="F14" s="58"/>
      <c r="G14" s="58" t="s">
        <v>99</v>
      </c>
      <c r="H14" s="198" t="s">
        <v>108</v>
      </c>
      <c r="I14" s="198"/>
      <c r="J14" s="198"/>
    </row>
    <row r="15" spans="2:10" ht="14.25">
      <c r="B15" s="58"/>
      <c r="C15" s="58"/>
      <c r="D15" s="58"/>
      <c r="E15" s="58"/>
      <c r="F15" s="58"/>
      <c r="G15" s="58"/>
      <c r="H15" s="58"/>
      <c r="I15" s="58"/>
      <c r="J15" s="58"/>
    </row>
    <row r="16" spans="2:10" ht="14.25">
      <c r="B16" s="58"/>
      <c r="C16" s="58"/>
      <c r="D16" s="58"/>
      <c r="E16" s="58"/>
      <c r="F16" s="58"/>
      <c r="G16" s="58"/>
      <c r="H16" s="58"/>
      <c r="I16" s="58"/>
      <c r="J16" s="58"/>
    </row>
    <row r="17" spans="2:10" ht="14.25">
      <c r="B17" s="58"/>
      <c r="C17" s="58"/>
      <c r="D17" s="58"/>
      <c r="E17" s="58"/>
      <c r="F17" s="58"/>
      <c r="G17" s="58"/>
      <c r="H17" s="58"/>
      <c r="I17" s="58"/>
      <c r="J17" s="58"/>
    </row>
    <row r="18" spans="2:10" ht="14.25">
      <c r="B18" s="58"/>
      <c r="C18" s="58"/>
      <c r="D18" s="58"/>
      <c r="E18" s="58"/>
      <c r="F18" s="58"/>
      <c r="G18" s="58"/>
      <c r="H18" s="58"/>
      <c r="I18" s="58"/>
      <c r="J18" s="58"/>
    </row>
    <row r="19" spans="2:10" ht="13.5" customHeight="1">
      <c r="B19" s="201" t="s">
        <v>117</v>
      </c>
      <c r="C19" s="201"/>
      <c r="D19" s="201"/>
      <c r="E19" s="201"/>
      <c r="F19" s="201"/>
      <c r="G19" s="201"/>
      <c r="H19" s="201"/>
      <c r="I19" s="201"/>
      <c r="J19" s="201"/>
    </row>
    <row r="20" spans="2:10">
      <c r="B20" s="201"/>
      <c r="C20" s="201"/>
      <c r="D20" s="201"/>
      <c r="E20" s="201"/>
      <c r="F20" s="201"/>
      <c r="G20" s="201"/>
      <c r="H20" s="201"/>
      <c r="I20" s="201"/>
      <c r="J20" s="201"/>
    </row>
    <row r="21" spans="2:10">
      <c r="B21" s="201"/>
      <c r="C21" s="201"/>
      <c r="D21" s="201"/>
      <c r="E21" s="201"/>
      <c r="F21" s="201"/>
      <c r="G21" s="201"/>
      <c r="H21" s="201"/>
      <c r="I21" s="201"/>
      <c r="J21" s="201"/>
    </row>
    <row r="22" spans="2:10">
      <c r="B22" s="201"/>
      <c r="C22" s="201"/>
      <c r="D22" s="201"/>
      <c r="E22" s="201"/>
      <c r="F22" s="201"/>
      <c r="G22" s="201"/>
      <c r="H22" s="201"/>
      <c r="I22" s="201"/>
      <c r="J22" s="201"/>
    </row>
    <row r="23" spans="2:10" ht="14.25">
      <c r="B23" s="58"/>
      <c r="C23" s="58"/>
      <c r="D23" s="58"/>
      <c r="E23" s="58"/>
      <c r="F23" s="58"/>
      <c r="G23" s="58"/>
      <c r="H23" s="58"/>
      <c r="I23" s="58"/>
      <c r="J23" s="58"/>
    </row>
    <row r="24" spans="2:10" ht="27.75" customHeight="1">
      <c r="B24" s="58"/>
      <c r="C24" s="58" t="s">
        <v>100</v>
      </c>
      <c r="D24" s="200" t="s">
        <v>96</v>
      </c>
      <c r="E24" s="200"/>
      <c r="F24" s="59" t="s">
        <v>101</v>
      </c>
      <c r="G24" s="200" t="s">
        <v>96</v>
      </c>
      <c r="H24" s="200"/>
      <c r="I24" s="59" t="s">
        <v>102</v>
      </c>
      <c r="J24" s="58"/>
    </row>
    <row r="25" spans="2:10" ht="14.25">
      <c r="B25" s="58"/>
      <c r="C25" s="58"/>
      <c r="D25" s="198"/>
      <c r="E25" s="198"/>
      <c r="F25" s="198"/>
      <c r="G25" s="198"/>
      <c r="H25" s="198"/>
      <c r="I25" s="198"/>
      <c r="J25" s="58"/>
    </row>
    <row r="26" spans="2:10" ht="33" customHeight="1">
      <c r="B26" s="58"/>
      <c r="C26" s="58"/>
      <c r="D26" s="198" t="s">
        <v>105</v>
      </c>
      <c r="E26" s="198"/>
      <c r="F26" s="198"/>
      <c r="G26" s="198"/>
      <c r="H26" s="198"/>
      <c r="I26" s="198"/>
      <c r="J26" s="58"/>
    </row>
    <row r="27" spans="2:10" ht="14.25">
      <c r="B27" s="58"/>
      <c r="C27" s="58"/>
      <c r="D27" s="58"/>
      <c r="E27" s="58"/>
      <c r="F27" s="58"/>
      <c r="G27" s="58"/>
      <c r="H27" s="58"/>
      <c r="I27" s="58"/>
      <c r="J27" s="58"/>
    </row>
    <row r="28" spans="2:10" ht="14.25">
      <c r="B28" s="58"/>
      <c r="C28" s="58"/>
      <c r="D28" s="58"/>
      <c r="E28" s="58"/>
      <c r="F28" s="58"/>
      <c r="G28" s="58"/>
      <c r="H28" s="58"/>
      <c r="I28" s="58"/>
      <c r="J28" s="58"/>
    </row>
    <row r="29" spans="2:10" ht="14.25">
      <c r="B29" s="58"/>
      <c r="C29" s="58"/>
      <c r="D29" s="58"/>
      <c r="E29" s="58"/>
      <c r="F29" s="58"/>
      <c r="G29" s="58"/>
      <c r="H29" s="58"/>
      <c r="I29" s="58"/>
      <c r="J29" s="58"/>
    </row>
    <row r="30" spans="2:10" ht="14.25">
      <c r="B30" s="58"/>
      <c r="C30" s="58"/>
      <c r="D30" s="58"/>
      <c r="E30" s="58"/>
      <c r="F30" s="58"/>
      <c r="G30" s="58"/>
      <c r="H30" s="58"/>
      <c r="I30" s="58"/>
      <c r="J30" s="58"/>
    </row>
    <row r="31" spans="2:10" ht="14.25">
      <c r="B31" s="58"/>
      <c r="C31" s="58"/>
      <c r="D31" s="58"/>
      <c r="E31" s="58"/>
      <c r="F31" s="58"/>
      <c r="G31" s="58"/>
      <c r="H31" s="58"/>
      <c r="I31" s="58"/>
      <c r="J31" s="58"/>
    </row>
    <row r="32" spans="2:10" ht="14.25">
      <c r="B32" s="58"/>
      <c r="C32" s="58" t="s">
        <v>103</v>
      </c>
      <c r="D32" s="58"/>
      <c r="E32" s="58"/>
      <c r="F32" s="58"/>
      <c r="G32" s="58"/>
      <c r="H32" s="58"/>
      <c r="I32" s="58"/>
      <c r="J32" s="58"/>
    </row>
    <row r="33" spans="2:10" ht="14.25">
      <c r="B33" s="58"/>
      <c r="C33" s="58"/>
      <c r="D33" s="58"/>
      <c r="E33" s="58"/>
      <c r="F33" s="58"/>
      <c r="G33" s="58"/>
      <c r="H33" s="58"/>
      <c r="I33" s="58"/>
      <c r="J33" s="58"/>
    </row>
    <row r="34" spans="2:10" ht="20.25" customHeight="1">
      <c r="B34" s="58"/>
      <c r="C34" s="58"/>
      <c r="D34" s="58" t="s">
        <v>104</v>
      </c>
      <c r="E34" s="198" t="s">
        <v>109</v>
      </c>
      <c r="F34" s="198"/>
      <c r="G34" s="198"/>
      <c r="H34" s="198"/>
      <c r="I34" s="58"/>
      <c r="J34" s="58"/>
    </row>
    <row r="35" spans="2:10" ht="20.25" customHeight="1">
      <c r="B35" s="58"/>
      <c r="C35" s="58"/>
      <c r="D35" s="58" t="s">
        <v>98</v>
      </c>
      <c r="E35" s="198" t="s">
        <v>107</v>
      </c>
      <c r="F35" s="198"/>
      <c r="G35" s="198"/>
      <c r="H35" s="198"/>
      <c r="I35" s="58"/>
      <c r="J35" s="58"/>
    </row>
    <row r="36" spans="2:10" ht="20.25" customHeight="1">
      <c r="B36" s="58"/>
      <c r="C36" s="58"/>
      <c r="D36" s="58" t="s">
        <v>99</v>
      </c>
      <c r="E36" s="198" t="s">
        <v>110</v>
      </c>
      <c r="F36" s="198"/>
      <c r="G36" s="198"/>
      <c r="H36" s="198"/>
      <c r="I36" s="58"/>
      <c r="J36" s="58"/>
    </row>
    <row r="37" spans="2:10" ht="14.25">
      <c r="B37" s="58"/>
      <c r="C37" s="58"/>
      <c r="D37" s="58"/>
      <c r="E37" s="58"/>
      <c r="F37" s="58"/>
      <c r="G37" s="58"/>
      <c r="H37" s="58"/>
      <c r="I37" s="58"/>
      <c r="J37" s="58"/>
    </row>
    <row r="38" spans="2:10" ht="14.25">
      <c r="B38" s="58"/>
      <c r="C38" s="58"/>
      <c r="D38" s="58"/>
      <c r="E38" s="58"/>
      <c r="F38" s="58"/>
      <c r="G38" s="58"/>
      <c r="H38" s="58"/>
      <c r="I38" s="58"/>
      <c r="J38" s="58"/>
    </row>
    <row r="39" spans="2:10">
      <c r="B39" s="57"/>
      <c r="C39" s="57"/>
      <c r="D39" s="57"/>
      <c r="E39" s="57"/>
      <c r="F39" s="57"/>
      <c r="G39" s="57"/>
      <c r="H39" s="57"/>
      <c r="I39" s="57"/>
      <c r="J39" s="57"/>
    </row>
    <row r="40" spans="2:10">
      <c r="B40" s="57"/>
      <c r="C40" s="57"/>
      <c r="D40" s="57"/>
      <c r="E40" s="57"/>
      <c r="F40" s="57"/>
      <c r="G40" s="57"/>
      <c r="H40" s="57"/>
      <c r="I40" s="57"/>
      <c r="J40" s="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6"/>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theme="9" tint="0.39997558519241921"/>
    <pageSetUpPr fitToPage="1"/>
  </sheetPr>
  <dimension ref="A1:O8"/>
  <sheetViews>
    <sheetView view="pageBreakPreview" zoomScale="80" zoomScaleNormal="100" zoomScaleSheetLayoutView="80" workbookViewId="0">
      <selection activeCell="I8" sqref="I8"/>
    </sheetView>
  </sheetViews>
  <sheetFormatPr defaultRowHeight="13.5"/>
  <cols>
    <col min="1" max="1" width="37.875" style="87" customWidth="1"/>
    <col min="2" max="5" width="15.125" style="88" customWidth="1"/>
    <col min="6" max="6" width="16.5" style="88" customWidth="1"/>
    <col min="7" max="7" width="24.25" style="88" customWidth="1"/>
    <col min="8" max="8" width="19.75" style="88" customWidth="1"/>
    <col min="9" max="9" width="22.125" style="88" customWidth="1"/>
    <col min="10" max="11" width="18.25" style="88" customWidth="1"/>
    <col min="12" max="12" width="42.125" style="87" customWidth="1"/>
    <col min="13" max="13" width="88.375" style="91" customWidth="1"/>
    <col min="14" max="19" width="14.625" style="87" customWidth="1"/>
    <col min="20" max="20" width="18.875" style="87" customWidth="1"/>
    <col min="21" max="21" width="9" style="87"/>
    <col min="22" max="28" width="9" style="87" customWidth="1"/>
    <col min="29" max="16384" width="9" style="87"/>
  </cols>
  <sheetData>
    <row r="1" spans="1:15" ht="51" customHeight="1">
      <c r="A1" s="130" t="s">
        <v>235</v>
      </c>
      <c r="B1" s="400" t="s">
        <v>194</v>
      </c>
      <c r="C1" s="400"/>
      <c r="D1" s="400"/>
      <c r="E1" s="400"/>
      <c r="F1" s="400"/>
      <c r="G1" s="400"/>
      <c r="H1" s="400"/>
      <c r="I1" s="400"/>
      <c r="J1" s="400"/>
      <c r="K1" s="400"/>
      <c r="L1" s="148" t="str">
        <f>【有床診】賃上6号報告書!G4</f>
        <v>法人名：</v>
      </c>
    </row>
    <row r="2" spans="1:15" ht="41.25" customHeight="1">
      <c r="A2" s="401" t="s">
        <v>300</v>
      </c>
      <c r="B2" s="402"/>
      <c r="C2" s="402"/>
      <c r="D2" s="402"/>
      <c r="E2" s="402"/>
      <c r="F2" s="402"/>
      <c r="G2" s="402"/>
      <c r="H2" s="402"/>
      <c r="I2" s="402"/>
      <c r="J2" s="402"/>
      <c r="K2" s="403"/>
      <c r="L2" s="142" t="s">
        <v>149</v>
      </c>
      <c r="M2" s="184" t="s">
        <v>299</v>
      </c>
    </row>
    <row r="3" spans="1:15" ht="42.75" customHeight="1">
      <c r="A3" s="96" t="str">
        <f>【有床診】賃上6号報告書!A11</f>
        <v>対象職員の賃金改善実績の有無（右欄に○・×を記載）</v>
      </c>
      <c r="B3" s="110"/>
      <c r="C3" s="110"/>
      <c r="D3" s="110"/>
      <c r="E3" s="110"/>
      <c r="F3" s="110"/>
      <c r="G3" s="110"/>
      <c r="H3" s="110"/>
      <c r="I3" s="110"/>
      <c r="J3" s="110"/>
      <c r="K3" s="111"/>
      <c r="L3" s="99"/>
      <c r="M3" s="101" t="s">
        <v>195</v>
      </c>
      <c r="N3" s="87" t="s">
        <v>134</v>
      </c>
      <c r="O3" s="87" t="s">
        <v>122</v>
      </c>
    </row>
    <row r="4" spans="1:15" ht="72.75" customHeight="1">
      <c r="A4" s="102" t="s">
        <v>144</v>
      </c>
      <c r="B4" s="103" t="s">
        <v>196</v>
      </c>
      <c r="C4" s="103" t="s">
        <v>197</v>
      </c>
      <c r="D4" s="103" t="s">
        <v>198</v>
      </c>
      <c r="E4" s="103" t="s">
        <v>199</v>
      </c>
      <c r="F4" s="103" t="s">
        <v>200</v>
      </c>
      <c r="G4" s="103" t="s">
        <v>201</v>
      </c>
      <c r="H4" s="103" t="s">
        <v>202</v>
      </c>
      <c r="I4" s="103" t="s">
        <v>188</v>
      </c>
      <c r="J4" s="103" t="s">
        <v>203</v>
      </c>
      <c r="K4" s="103" t="s">
        <v>190</v>
      </c>
      <c r="L4" s="103" t="s">
        <v>149</v>
      </c>
      <c r="M4" s="101" t="s">
        <v>191</v>
      </c>
    </row>
    <row r="5" spans="1:15" ht="84.75" customHeight="1">
      <c r="A5" s="104" t="s">
        <v>204</v>
      </c>
      <c r="B5" s="106"/>
      <c r="C5" s="106"/>
      <c r="D5" s="112" t="e">
        <f>C5/B5</f>
        <v>#DIV/0!</v>
      </c>
      <c r="E5" s="113" t="e">
        <f>(D5-0.02)*B5</f>
        <v>#DIV/0!</v>
      </c>
      <c r="F5" s="114"/>
      <c r="G5" s="115"/>
      <c r="H5" s="116"/>
      <c r="I5" s="106"/>
      <c r="J5" s="100" t="str">
        <f>IF(I5&gt;=C5,"○","×")</f>
        <v>○</v>
      </c>
      <c r="K5" s="108" t="e">
        <f>((F5*G5*H5)/H5)/G5</f>
        <v>#DIV/0!</v>
      </c>
      <c r="L5" s="170">
        <f>F5*G5*H5</f>
        <v>0</v>
      </c>
      <c r="M5" s="101" t="s">
        <v>205</v>
      </c>
    </row>
    <row r="6" spans="1:15" ht="46.5" customHeight="1">
      <c r="A6" s="96" t="str">
        <f>【有床診】賃上6号報告書!A17</f>
        <v>（職種内訳）「　　　　　　　」の賃金改善実績の有無（右欄に○・×を記載）</v>
      </c>
      <c r="B6" s="97"/>
      <c r="C6" s="97"/>
      <c r="D6" s="97"/>
      <c r="E6" s="97"/>
      <c r="F6" s="97"/>
      <c r="G6" s="97"/>
      <c r="H6" s="97"/>
      <c r="I6" s="97"/>
      <c r="J6" s="97"/>
      <c r="K6" s="98"/>
      <c r="L6" s="99"/>
      <c r="M6" s="101" t="s">
        <v>195</v>
      </c>
      <c r="N6" s="87" t="s">
        <v>134</v>
      </c>
      <c r="O6" s="87" t="s">
        <v>122</v>
      </c>
    </row>
    <row r="7" spans="1:15" ht="66.75" customHeight="1">
      <c r="A7" s="102" t="s">
        <v>144</v>
      </c>
      <c r="B7" s="103" t="s">
        <v>196</v>
      </c>
      <c r="C7" s="103" t="s">
        <v>197</v>
      </c>
      <c r="D7" s="103" t="s">
        <v>198</v>
      </c>
      <c r="E7" s="103" t="s">
        <v>199</v>
      </c>
      <c r="F7" s="103" t="s">
        <v>200</v>
      </c>
      <c r="G7" s="103" t="s">
        <v>201</v>
      </c>
      <c r="H7" s="103" t="s">
        <v>202</v>
      </c>
      <c r="I7" s="103" t="s">
        <v>188</v>
      </c>
      <c r="J7" s="103" t="s">
        <v>203</v>
      </c>
      <c r="K7" s="103" t="s">
        <v>190</v>
      </c>
      <c r="L7" s="103" t="s">
        <v>149</v>
      </c>
      <c r="M7" s="95"/>
    </row>
    <row r="8" spans="1:15" ht="84.75" customHeight="1">
      <c r="A8" s="104" t="s">
        <v>204</v>
      </c>
      <c r="B8" s="106"/>
      <c r="C8" s="106"/>
      <c r="D8" s="112" t="e">
        <f>C8/B8</f>
        <v>#DIV/0!</v>
      </c>
      <c r="E8" s="113" t="e">
        <f>(D8-0.02)*B8</f>
        <v>#DIV/0!</v>
      </c>
      <c r="F8" s="114"/>
      <c r="G8" s="115"/>
      <c r="H8" s="116"/>
      <c r="I8" s="106"/>
      <c r="J8" s="100" t="str">
        <f>IF(I8&gt;=C8,"○","×")</f>
        <v>○</v>
      </c>
      <c r="K8" s="108" t="e">
        <f>((F8*G8*H8)/H8)/G8</f>
        <v>#DIV/0!</v>
      </c>
      <c r="L8" s="170">
        <f>F8*G8*H8</f>
        <v>0</v>
      </c>
      <c r="M8" s="101" t="s">
        <v>205</v>
      </c>
    </row>
  </sheetData>
  <mergeCells count="2">
    <mergeCell ref="B1:K1"/>
    <mergeCell ref="A2:K2"/>
  </mergeCells>
  <phoneticPr fontId="36"/>
  <conditionalFormatting sqref="A5:J5 L5 A8:J8 L8">
    <cfRule type="expression" dxfId="35" priority="3">
      <formula>#REF!="×"</formula>
    </cfRule>
  </conditionalFormatting>
  <conditionalFormatting sqref="K5">
    <cfRule type="expression" dxfId="34" priority="2">
      <formula>$G$2="×"</formula>
    </cfRule>
  </conditionalFormatting>
  <conditionalFormatting sqref="K8">
    <cfRule type="expression" dxfId="33" priority="1">
      <formula>$G$2="×"</formula>
    </cfRule>
  </conditionalFormatting>
  <dataValidations count="1">
    <dataValidation type="list" allowBlank="1" showInputMessage="1" showErrorMessage="1" sqref="L3 L6" xr:uid="{4DFDD6EE-3314-40FB-BDA8-5F67219910A2}">
      <formula1>"○,×"</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D9ECE-5CEE-4D54-9FFF-6264BBDD5A30}">
  <sheetPr>
    <tabColor rgb="FFFFFF00"/>
    <pageSetUpPr fitToPage="1"/>
  </sheetPr>
  <dimension ref="A1:S22"/>
  <sheetViews>
    <sheetView view="pageBreakPreview" zoomScale="80" zoomScaleNormal="100" zoomScaleSheetLayoutView="80" workbookViewId="0">
      <selection activeCell="G15" sqref="G15"/>
    </sheetView>
  </sheetViews>
  <sheetFormatPr defaultRowHeight="13.5"/>
  <cols>
    <col min="1" max="1" width="37.875" style="87" customWidth="1"/>
    <col min="2" max="3" width="15.125" style="88" customWidth="1"/>
    <col min="4" max="4" width="14.375" style="88" customWidth="1"/>
    <col min="5" max="5" width="22.5" style="88" customWidth="1"/>
    <col min="6" max="6" width="18.25" style="88" customWidth="1"/>
    <col min="7" max="7" width="19" style="87" customWidth="1"/>
    <col min="8" max="8" width="30.125" style="87" customWidth="1"/>
    <col min="9" max="11" width="15.125" style="88" customWidth="1"/>
    <col min="12" max="12" width="29.625" style="87" customWidth="1"/>
    <col min="13" max="13" width="101.5" style="91" customWidth="1"/>
    <col min="14" max="19" width="14.625" style="87" customWidth="1"/>
    <col min="20" max="20" width="18.875" style="87" customWidth="1"/>
    <col min="21" max="21" width="9" style="87"/>
    <col min="22" max="28" width="9" style="87" customWidth="1"/>
    <col min="29" max="16384" width="9" style="87"/>
  </cols>
  <sheetData>
    <row r="1" spans="1:19" ht="25.5" customHeight="1">
      <c r="A1" s="130" t="s">
        <v>234</v>
      </c>
      <c r="J1" s="89"/>
      <c r="K1" s="89" t="s">
        <v>174</v>
      </c>
      <c r="L1" s="90" t="str">
        <f>'【有床診】賃上2-1号申請書'!G2</f>
        <v>無</v>
      </c>
    </row>
    <row r="2" spans="1:19" ht="46.5" customHeight="1">
      <c r="A2" s="191" t="s">
        <v>162</v>
      </c>
      <c r="B2" s="192"/>
      <c r="C2" s="192"/>
      <c r="D2" s="192"/>
      <c r="E2" s="192"/>
      <c r="F2" s="192"/>
      <c r="G2" s="192"/>
      <c r="H2" s="192"/>
      <c r="I2" s="192"/>
      <c r="J2" s="192"/>
      <c r="K2" s="192"/>
      <c r="L2" s="192"/>
      <c r="M2" s="185" t="s">
        <v>297</v>
      </c>
    </row>
    <row r="3" spans="1:19" s="150" customFormat="1" ht="23.25" customHeight="1">
      <c r="A3" s="194" t="s">
        <v>267</v>
      </c>
      <c r="B3" s="195"/>
      <c r="C3" s="195"/>
      <c r="D3" s="195"/>
      <c r="E3" s="195"/>
      <c r="F3" s="195"/>
      <c r="G3" s="195"/>
      <c r="H3" s="195"/>
      <c r="I3" s="195"/>
      <c r="J3" s="195"/>
      <c r="K3" s="195"/>
      <c r="L3" s="195"/>
      <c r="M3" s="149"/>
    </row>
    <row r="4" spans="1:19" s="147" customFormat="1" ht="24" customHeight="1">
      <c r="A4" s="143" t="s">
        <v>133</v>
      </c>
      <c r="B4" s="93"/>
      <c r="C4" s="93"/>
      <c r="D4" s="93"/>
      <c r="E4" s="93"/>
      <c r="F4" s="93"/>
      <c r="G4" s="94" t="str">
        <f>'【有床診】賃上2-1号申請書'!G3</f>
        <v>法人名：</v>
      </c>
      <c r="H4" s="144"/>
      <c r="I4" s="144"/>
      <c r="J4" s="144"/>
      <c r="K4" s="144"/>
      <c r="L4" s="183" t="s">
        <v>251</v>
      </c>
      <c r="M4" s="146"/>
    </row>
    <row r="5" spans="1:19" ht="26.25" customHeight="1">
      <c r="A5" s="143" t="s">
        <v>282</v>
      </c>
      <c r="B5" s="144"/>
      <c r="C5" s="144"/>
      <c r="D5" s="144"/>
      <c r="E5" s="144"/>
      <c r="F5" s="144"/>
      <c r="G5" s="145" t="str">
        <f>'1号申請書兼請求書'!Z32</f>
        <v>氏名：</v>
      </c>
      <c r="H5" s="92" t="s">
        <v>157</v>
      </c>
      <c r="I5" s="93"/>
      <c r="J5" s="93"/>
      <c r="K5" s="93"/>
      <c r="L5" s="176">
        <f>SUM($L$13:$L$16,$L$19:$L$22)</f>
        <v>330000</v>
      </c>
    </row>
    <row r="6" spans="1:19" ht="26.25" customHeight="1">
      <c r="A6" s="92" t="s">
        <v>168</v>
      </c>
      <c r="B6" s="93"/>
      <c r="C6" s="93"/>
      <c r="D6" s="93"/>
      <c r="E6" s="93"/>
      <c r="F6" s="93"/>
      <c r="G6" s="94">
        <f>'【有床診】賃上2-1号申請書'!G5</f>
        <v>0</v>
      </c>
      <c r="H6" s="92" t="s">
        <v>158</v>
      </c>
      <c r="I6" s="93"/>
      <c r="J6" s="93"/>
      <c r="K6" s="93"/>
      <c r="L6" s="176">
        <v>150000</v>
      </c>
    </row>
    <row r="7" spans="1:19" ht="26.25" customHeight="1">
      <c r="A7" s="92" t="s">
        <v>186</v>
      </c>
      <c r="B7" s="93"/>
      <c r="C7" s="93"/>
      <c r="D7" s="93"/>
      <c r="E7" s="93"/>
      <c r="F7" s="93"/>
      <c r="G7" s="94" t="str">
        <f>IF(COUNTIF($F$11:$F$22,"×"),"×","○")</f>
        <v>○</v>
      </c>
      <c r="H7" s="92" t="s">
        <v>156</v>
      </c>
      <c r="I7" s="93"/>
      <c r="J7" s="93"/>
      <c r="K7" s="93"/>
      <c r="L7" s="80" t="str">
        <f>IF(L5&gt;=L6,"○","×")</f>
        <v>○</v>
      </c>
    </row>
    <row r="8" spans="1:19" ht="26.25" customHeight="1">
      <c r="A8" s="92" t="s">
        <v>223</v>
      </c>
      <c r="B8" s="93"/>
      <c r="C8" s="93"/>
      <c r="D8" s="93"/>
      <c r="E8" s="93"/>
      <c r="F8" s="93"/>
      <c r="G8" s="181" t="s">
        <v>209</v>
      </c>
      <c r="H8" s="92" t="s">
        <v>159</v>
      </c>
      <c r="I8" s="93"/>
      <c r="J8" s="93"/>
      <c r="K8" s="93"/>
      <c r="L8" s="176">
        <f>IF(ROUNDDOWN(L6-L5,-3)&lt;=0,0,ROUNDDOWN(L6-L5,-3))</f>
        <v>0</v>
      </c>
      <c r="N8" s="87" t="s">
        <v>134</v>
      </c>
      <c r="O8" s="87" t="s">
        <v>122</v>
      </c>
    </row>
    <row r="9" spans="1:19" ht="26.25" customHeight="1">
      <c r="A9" s="92" t="s">
        <v>208</v>
      </c>
      <c r="B9" s="93"/>
      <c r="C9" s="93"/>
      <c r="D9" s="93"/>
      <c r="E9" s="93"/>
      <c r="F9" s="93"/>
      <c r="G9" s="182" t="s">
        <v>181</v>
      </c>
      <c r="H9" s="92" t="s">
        <v>160</v>
      </c>
      <c r="I9" s="93"/>
      <c r="J9" s="93"/>
      <c r="K9" s="93"/>
      <c r="L9" s="177">
        <f>L6-L8</f>
        <v>150000</v>
      </c>
      <c r="N9" s="87" t="s">
        <v>134</v>
      </c>
      <c r="O9" s="87" t="s">
        <v>122</v>
      </c>
    </row>
    <row r="10" spans="1:19" ht="41.25" customHeight="1">
      <c r="A10" s="193" t="s">
        <v>300</v>
      </c>
      <c r="B10" s="193"/>
      <c r="C10" s="193"/>
      <c r="D10" s="193"/>
      <c r="E10" s="193"/>
      <c r="F10" s="193"/>
      <c r="G10" s="193"/>
      <c r="H10" s="193" t="s">
        <v>155</v>
      </c>
      <c r="I10" s="193"/>
      <c r="J10" s="193"/>
      <c r="K10" s="193"/>
      <c r="L10" s="193"/>
      <c r="M10" s="95"/>
    </row>
    <row r="11" spans="1:19" ht="40.5" customHeight="1">
      <c r="A11" s="96" t="s">
        <v>224</v>
      </c>
      <c r="B11" s="97"/>
      <c r="C11" s="97"/>
      <c r="D11" s="97"/>
      <c r="E11" s="97"/>
      <c r="F11" s="98"/>
      <c r="G11" s="99" t="s">
        <v>181</v>
      </c>
      <c r="H11" s="96" t="str">
        <f>A11</f>
        <v>対象職員の賃金改善実績の有無（右欄に○・×を記載）</v>
      </c>
      <c r="I11" s="97"/>
      <c r="J11" s="97"/>
      <c r="K11" s="98"/>
      <c r="L11" s="100" t="str">
        <f>G11</f>
        <v>○</v>
      </c>
      <c r="M11" s="101" t="s">
        <v>294</v>
      </c>
      <c r="N11" s="87" t="s">
        <v>134</v>
      </c>
      <c r="O11" s="87" t="s">
        <v>122</v>
      </c>
    </row>
    <row r="12" spans="1:19" ht="72.75" customHeight="1">
      <c r="A12" s="102" t="s">
        <v>144</v>
      </c>
      <c r="B12" s="103" t="s">
        <v>187</v>
      </c>
      <c r="C12" s="103" t="s">
        <v>225</v>
      </c>
      <c r="D12" s="103" t="s">
        <v>179</v>
      </c>
      <c r="E12" s="103" t="s">
        <v>188</v>
      </c>
      <c r="F12" s="103" t="s">
        <v>189</v>
      </c>
      <c r="G12" s="103" t="s">
        <v>190</v>
      </c>
      <c r="H12" s="102" t="s">
        <v>144</v>
      </c>
      <c r="I12" s="103" t="s">
        <v>187</v>
      </c>
      <c r="J12" s="103" t="s">
        <v>225</v>
      </c>
      <c r="K12" s="103" t="s">
        <v>179</v>
      </c>
      <c r="L12" s="103" t="s">
        <v>149</v>
      </c>
      <c r="M12" s="101" t="s">
        <v>191</v>
      </c>
    </row>
    <row r="13" spans="1:19" ht="41.25" customHeight="1">
      <c r="A13" s="104" t="s">
        <v>153</v>
      </c>
      <c r="B13" s="105">
        <v>5</v>
      </c>
      <c r="C13" s="106">
        <v>2500</v>
      </c>
      <c r="D13" s="107">
        <v>6</v>
      </c>
      <c r="E13" s="106">
        <v>2500</v>
      </c>
      <c r="F13" s="100" t="str">
        <f>IF(E13&gt;=C13,"○","×")</f>
        <v>○</v>
      </c>
      <c r="G13" s="108">
        <f>((B13*C13*D13)/B13)/D13</f>
        <v>2500</v>
      </c>
      <c r="H13" s="104" t="s">
        <v>148</v>
      </c>
      <c r="I13" s="172">
        <f t="shared" ref="I13:K15" si="0">B13</f>
        <v>5</v>
      </c>
      <c r="J13" s="170">
        <f t="shared" si="0"/>
        <v>2500</v>
      </c>
      <c r="K13" s="174">
        <f t="shared" si="0"/>
        <v>6</v>
      </c>
      <c r="L13" s="170">
        <f>I13*J13*K13</f>
        <v>75000</v>
      </c>
      <c r="M13" s="101" t="s">
        <v>295</v>
      </c>
    </row>
    <row r="14" spans="1:19" ht="41.25" customHeight="1">
      <c r="A14" s="104" t="s">
        <v>152</v>
      </c>
      <c r="B14" s="105"/>
      <c r="C14" s="106"/>
      <c r="D14" s="107"/>
      <c r="E14" s="106"/>
      <c r="F14" s="100" t="str">
        <f>IF(E14&gt;=C14,"○","×")</f>
        <v>○</v>
      </c>
      <c r="G14" s="108" t="e">
        <f>((B14*C14*D14)/B14)/D14</f>
        <v>#DIV/0!</v>
      </c>
      <c r="H14" s="104" t="s">
        <v>150</v>
      </c>
      <c r="I14" s="172">
        <f t="shared" si="0"/>
        <v>0</v>
      </c>
      <c r="J14" s="170">
        <f t="shared" si="0"/>
        <v>0</v>
      </c>
      <c r="K14" s="174">
        <f t="shared" si="0"/>
        <v>0</v>
      </c>
      <c r="L14" s="170">
        <f>I14*J14*K14</f>
        <v>0</v>
      </c>
      <c r="M14" s="101" t="s">
        <v>145</v>
      </c>
    </row>
    <row r="15" spans="1:19" s="126" customFormat="1" ht="41.25" customHeight="1">
      <c r="A15" s="118" t="s">
        <v>154</v>
      </c>
      <c r="B15" s="119"/>
      <c r="C15" s="120"/>
      <c r="D15" s="121"/>
      <c r="E15" s="120"/>
      <c r="F15" s="122" t="e">
        <f>IF(E15&gt;=G15,"○","×")</f>
        <v>#DIV/0!</v>
      </c>
      <c r="G15" s="123" t="e">
        <f>(B15*C15)/B15/D15</f>
        <v>#DIV/0!</v>
      </c>
      <c r="H15" s="118" t="s">
        <v>151</v>
      </c>
      <c r="I15" s="173">
        <f t="shared" si="0"/>
        <v>0</v>
      </c>
      <c r="J15" s="171">
        <f t="shared" si="0"/>
        <v>0</v>
      </c>
      <c r="K15" s="175">
        <f t="shared" si="0"/>
        <v>0</v>
      </c>
      <c r="L15" s="171">
        <f>I15*J15</f>
        <v>0</v>
      </c>
      <c r="M15" s="124" t="s">
        <v>146</v>
      </c>
      <c r="N15" s="125">
        <v>1</v>
      </c>
      <c r="O15" s="125">
        <v>2</v>
      </c>
      <c r="P15" s="125">
        <v>3</v>
      </c>
      <c r="Q15" s="125">
        <v>4</v>
      </c>
      <c r="R15" s="125">
        <v>5</v>
      </c>
      <c r="S15" s="125">
        <v>6</v>
      </c>
    </row>
    <row r="16" spans="1:19" ht="73.5" customHeight="1">
      <c r="A16" s="188" t="s">
        <v>192</v>
      </c>
      <c r="B16" s="189"/>
      <c r="C16" s="189"/>
      <c r="D16" s="189"/>
      <c r="E16" s="170">
        <f>→7号記載例!I5</f>
        <v>5000</v>
      </c>
      <c r="F16" s="109" t="str">
        <f>→7号記載例!J5</f>
        <v>○</v>
      </c>
      <c r="G16" s="108">
        <f>→7号記載例!K5</f>
        <v>3000</v>
      </c>
      <c r="H16" s="188" t="s">
        <v>192</v>
      </c>
      <c r="I16" s="189"/>
      <c r="J16" s="189"/>
      <c r="K16" s="189"/>
      <c r="L16" s="170">
        <f>→7号記載例!L5</f>
        <v>90000</v>
      </c>
      <c r="M16" s="101" t="s">
        <v>193</v>
      </c>
    </row>
    <row r="17" spans="1:19" ht="33.75" customHeight="1">
      <c r="A17" s="96" t="s">
        <v>298</v>
      </c>
      <c r="B17" s="97"/>
      <c r="C17" s="97"/>
      <c r="D17" s="97"/>
      <c r="E17" s="97"/>
      <c r="F17" s="98"/>
      <c r="G17" s="99" t="s">
        <v>181</v>
      </c>
      <c r="H17" s="196" t="str">
        <f>A17</f>
        <v>（職種内訳）「　　　　　　　」の賃金改善実績の有無（右欄に○・×を記載）</v>
      </c>
      <c r="I17" s="197"/>
      <c r="J17" s="97"/>
      <c r="K17" s="98"/>
      <c r="L17" s="100" t="str">
        <f>G17</f>
        <v>○</v>
      </c>
      <c r="M17" s="101" t="s">
        <v>296</v>
      </c>
      <c r="N17" s="87" t="s">
        <v>134</v>
      </c>
      <c r="O17" s="87" t="s">
        <v>122</v>
      </c>
    </row>
    <row r="18" spans="1:19" ht="72.75" customHeight="1">
      <c r="A18" s="102" t="s">
        <v>144</v>
      </c>
      <c r="B18" s="103" t="s">
        <v>187</v>
      </c>
      <c r="C18" s="103" t="s">
        <v>225</v>
      </c>
      <c r="D18" s="103" t="s">
        <v>179</v>
      </c>
      <c r="E18" s="103" t="s">
        <v>188</v>
      </c>
      <c r="F18" s="103" t="s">
        <v>189</v>
      </c>
      <c r="G18" s="103" t="s">
        <v>190</v>
      </c>
      <c r="H18" s="102" t="s">
        <v>144</v>
      </c>
      <c r="I18" s="103" t="s">
        <v>187</v>
      </c>
      <c r="J18" s="103" t="s">
        <v>225</v>
      </c>
      <c r="K18" s="103" t="s">
        <v>179</v>
      </c>
      <c r="L18" s="103" t="s">
        <v>149</v>
      </c>
      <c r="M18" s="101" t="s">
        <v>191</v>
      </c>
    </row>
    <row r="19" spans="1:19" ht="41.25" customHeight="1">
      <c r="A19" s="104" t="s">
        <v>153</v>
      </c>
      <c r="B19" s="105">
        <f>B13</f>
        <v>5</v>
      </c>
      <c r="C19" s="106">
        <f t="shared" ref="C19:E19" si="1">C13</f>
        <v>2500</v>
      </c>
      <c r="D19" s="107">
        <f t="shared" si="1"/>
        <v>6</v>
      </c>
      <c r="E19" s="106">
        <f t="shared" si="1"/>
        <v>2500</v>
      </c>
      <c r="F19" s="100" t="str">
        <f>IF(E19&gt;=C19,"○","×")</f>
        <v>○</v>
      </c>
      <c r="G19" s="108">
        <f>((B19*C19*D19)/B19)/D19</f>
        <v>2500</v>
      </c>
      <c r="H19" s="104" t="s">
        <v>148</v>
      </c>
      <c r="I19" s="172">
        <f t="shared" ref="I19:K21" si="2">B19</f>
        <v>5</v>
      </c>
      <c r="J19" s="170">
        <f t="shared" si="2"/>
        <v>2500</v>
      </c>
      <c r="K19" s="174">
        <f t="shared" si="2"/>
        <v>6</v>
      </c>
      <c r="L19" s="170">
        <f>I19*J19*K19</f>
        <v>75000</v>
      </c>
      <c r="M19" s="101" t="s">
        <v>295</v>
      </c>
    </row>
    <row r="20" spans="1:19" ht="41.25" customHeight="1">
      <c r="A20" s="104" t="s">
        <v>152</v>
      </c>
      <c r="B20" s="105"/>
      <c r="C20" s="106"/>
      <c r="D20" s="107"/>
      <c r="E20" s="106"/>
      <c r="F20" s="100" t="str">
        <f>IF(E20&gt;=C20,"○","×")</f>
        <v>○</v>
      </c>
      <c r="G20" s="108" t="e">
        <f>((B20*C20*D20)/B20)/D20</f>
        <v>#DIV/0!</v>
      </c>
      <c r="H20" s="104" t="s">
        <v>150</v>
      </c>
      <c r="I20" s="172">
        <f t="shared" si="2"/>
        <v>0</v>
      </c>
      <c r="J20" s="170">
        <f t="shared" si="2"/>
        <v>0</v>
      </c>
      <c r="K20" s="174">
        <f t="shared" si="2"/>
        <v>0</v>
      </c>
      <c r="L20" s="170">
        <f>I20*J20*K20</f>
        <v>0</v>
      </c>
      <c r="M20" s="101" t="s">
        <v>145</v>
      </c>
    </row>
    <row r="21" spans="1:19" s="126" customFormat="1" ht="41.25" customHeight="1">
      <c r="A21" s="118" t="s">
        <v>154</v>
      </c>
      <c r="B21" s="119"/>
      <c r="C21" s="120"/>
      <c r="D21" s="121"/>
      <c r="E21" s="120"/>
      <c r="F21" s="122" t="e">
        <f>IF(E21&gt;=G21,"○","×")</f>
        <v>#DIV/0!</v>
      </c>
      <c r="G21" s="123" t="e">
        <f>(B21*C21)/B21/D21</f>
        <v>#DIV/0!</v>
      </c>
      <c r="H21" s="118" t="s">
        <v>151</v>
      </c>
      <c r="I21" s="173">
        <f t="shared" si="2"/>
        <v>0</v>
      </c>
      <c r="J21" s="171">
        <f t="shared" si="2"/>
        <v>0</v>
      </c>
      <c r="K21" s="175">
        <f t="shared" si="2"/>
        <v>0</v>
      </c>
      <c r="L21" s="171">
        <f>I21*J21</f>
        <v>0</v>
      </c>
      <c r="M21" s="124" t="s">
        <v>146</v>
      </c>
      <c r="N21" s="125">
        <v>1</v>
      </c>
      <c r="O21" s="125">
        <v>2</v>
      </c>
      <c r="P21" s="125">
        <v>3</v>
      </c>
      <c r="Q21" s="125">
        <v>4</v>
      </c>
      <c r="R21" s="125">
        <v>5</v>
      </c>
      <c r="S21" s="125">
        <v>6</v>
      </c>
    </row>
    <row r="22" spans="1:19" ht="73.5" customHeight="1">
      <c r="A22" s="188" t="s">
        <v>192</v>
      </c>
      <c r="B22" s="189"/>
      <c r="C22" s="189"/>
      <c r="D22" s="190"/>
      <c r="E22" s="170">
        <f>→7号記載例!I8</f>
        <v>5000</v>
      </c>
      <c r="F22" s="109" t="str">
        <f>→7号記載例!J8</f>
        <v>○</v>
      </c>
      <c r="G22" s="108">
        <f>→7号記載例!K8</f>
        <v>3000</v>
      </c>
      <c r="H22" s="188" t="s">
        <v>192</v>
      </c>
      <c r="I22" s="189"/>
      <c r="J22" s="189"/>
      <c r="K22" s="190"/>
      <c r="L22" s="170">
        <f>→7号記載例!L8</f>
        <v>90000</v>
      </c>
      <c r="M22" s="101" t="s">
        <v>193</v>
      </c>
    </row>
  </sheetData>
  <mergeCells count="9">
    <mergeCell ref="H17:I17"/>
    <mergeCell ref="A22:D22"/>
    <mergeCell ref="H22:K22"/>
    <mergeCell ref="A2:L2"/>
    <mergeCell ref="A3:L3"/>
    <mergeCell ref="A10:G10"/>
    <mergeCell ref="H10:L10"/>
    <mergeCell ref="A16:D16"/>
    <mergeCell ref="H16:K16"/>
  </mergeCells>
  <phoneticPr fontId="36"/>
  <conditionalFormatting sqref="A16 G16:H16 L16 A22 G22:H22 L22">
    <cfRule type="expression" dxfId="32" priority="6">
      <formula>$G$2="×"</formula>
    </cfRule>
  </conditionalFormatting>
  <conditionalFormatting sqref="A9:G9">
    <cfRule type="expression" dxfId="31" priority="4">
      <formula>$G$8="○"</formula>
    </cfRule>
    <cfRule type="expression" dxfId="30" priority="5">
      <formula>$G$8</formula>
    </cfRule>
  </conditionalFormatting>
  <conditionalFormatting sqref="A13:L15">
    <cfRule type="expression" dxfId="29" priority="3">
      <formula>$G$2="×"</formula>
    </cfRule>
  </conditionalFormatting>
  <conditionalFormatting sqref="A19:L21">
    <cfRule type="expression" dxfId="28" priority="1">
      <formula>$G$2="×"</formula>
    </cfRule>
  </conditionalFormatting>
  <dataValidations count="4">
    <dataValidation type="list" allowBlank="1" showInputMessage="1" showErrorMessage="1" sqref="G11 G17" xr:uid="{C5902825-50B4-46FF-A959-5BAA50085157}">
      <formula1>"○,×"</formula1>
    </dataValidation>
    <dataValidation type="list" allowBlank="1" showInputMessage="1" showErrorMessage="1" sqref="D15 D21" xr:uid="{26DDA75E-19D4-4960-93A5-867814662193}">
      <formula1>$N$15:$S$15</formula1>
    </dataValidation>
    <dataValidation type="list" allowBlank="1" showInputMessage="1" showErrorMessage="1" sqref="G9" xr:uid="{801D8167-4588-4CCD-A541-0830035B3A26}">
      <formula1>$N$9:$O$9</formula1>
    </dataValidation>
    <dataValidation type="list" allowBlank="1" showInputMessage="1" showErrorMessage="1" sqref="G8" xr:uid="{A91777DE-6969-4EFD-955D-CF916FA9CF4C}">
      <formula1>$N$8:$O$8</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AF7AF-2C03-4D5A-B001-2854EDAC3C26}">
  <sheetPr>
    <tabColor rgb="FFFFFF00"/>
    <pageSetUpPr fitToPage="1"/>
  </sheetPr>
  <dimension ref="A1:O8"/>
  <sheetViews>
    <sheetView view="pageBreakPreview" zoomScale="80" zoomScaleNormal="100" zoomScaleSheetLayoutView="80" workbookViewId="0">
      <selection activeCell="F4" sqref="F4"/>
    </sheetView>
  </sheetViews>
  <sheetFormatPr defaultRowHeight="13.5"/>
  <cols>
    <col min="1" max="1" width="37.875" style="87" customWidth="1"/>
    <col min="2" max="5" width="15.125" style="88" customWidth="1"/>
    <col min="6" max="6" width="16.5" style="88" customWidth="1"/>
    <col min="7" max="7" width="24.25" style="88" customWidth="1"/>
    <col min="8" max="8" width="19.75" style="88" customWidth="1"/>
    <col min="9" max="9" width="22.125" style="88" customWidth="1"/>
    <col min="10" max="11" width="18.25" style="88" customWidth="1"/>
    <col min="12" max="12" width="42.125" style="87" customWidth="1"/>
    <col min="13" max="13" width="88.375" style="91" customWidth="1"/>
    <col min="14" max="19" width="14.625" style="87" customWidth="1"/>
    <col min="20" max="20" width="18.875" style="87" customWidth="1"/>
    <col min="21" max="21" width="9" style="87"/>
    <col min="22" max="28" width="9" style="87" customWidth="1"/>
    <col min="29" max="16384" width="9" style="87"/>
  </cols>
  <sheetData>
    <row r="1" spans="1:15" ht="51" customHeight="1">
      <c r="A1" s="130" t="s">
        <v>235</v>
      </c>
      <c r="B1" s="400" t="s">
        <v>194</v>
      </c>
      <c r="C1" s="400"/>
      <c r="D1" s="400"/>
      <c r="E1" s="400"/>
      <c r="F1" s="400"/>
      <c r="G1" s="400"/>
      <c r="H1" s="400"/>
      <c r="I1" s="400"/>
      <c r="J1" s="400"/>
      <c r="K1" s="400"/>
      <c r="L1" s="148" t="str">
        <f>→6号記載例!G4</f>
        <v>法人名：</v>
      </c>
    </row>
    <row r="2" spans="1:15" ht="41.25" customHeight="1">
      <c r="A2" s="404" t="s">
        <v>147</v>
      </c>
      <c r="B2" s="405"/>
      <c r="C2" s="405"/>
      <c r="D2" s="405"/>
      <c r="E2" s="405"/>
      <c r="F2" s="405"/>
      <c r="G2" s="405"/>
      <c r="H2" s="405"/>
      <c r="I2" s="405"/>
      <c r="J2" s="405"/>
      <c r="K2" s="406"/>
      <c r="L2" s="142" t="s">
        <v>149</v>
      </c>
      <c r="M2" s="184" t="s">
        <v>299</v>
      </c>
    </row>
    <row r="3" spans="1:15" ht="42.75" customHeight="1">
      <c r="A3" s="96" t="str">
        <f>→6号記載例!A11</f>
        <v>対象職員の賃金改善実績の有無（右欄に○・×を記載）</v>
      </c>
      <c r="B3" s="110"/>
      <c r="C3" s="110"/>
      <c r="D3" s="110"/>
      <c r="E3" s="110"/>
      <c r="F3" s="110"/>
      <c r="G3" s="110"/>
      <c r="H3" s="110"/>
      <c r="I3" s="110"/>
      <c r="J3" s="110"/>
      <c r="K3" s="111"/>
      <c r="L3" s="99" t="s">
        <v>181</v>
      </c>
      <c r="M3" s="101" t="s">
        <v>195</v>
      </c>
      <c r="N3" s="87" t="s">
        <v>134</v>
      </c>
      <c r="O3" s="87" t="s">
        <v>122</v>
      </c>
    </row>
    <row r="4" spans="1:15" ht="72.75" customHeight="1">
      <c r="A4" s="102" t="s">
        <v>144</v>
      </c>
      <c r="B4" s="103" t="s">
        <v>196</v>
      </c>
      <c r="C4" s="103" t="s">
        <v>197</v>
      </c>
      <c r="D4" s="103" t="s">
        <v>198</v>
      </c>
      <c r="E4" s="103" t="s">
        <v>199</v>
      </c>
      <c r="F4" s="103" t="s">
        <v>200</v>
      </c>
      <c r="G4" s="103" t="s">
        <v>201</v>
      </c>
      <c r="H4" s="103" t="s">
        <v>202</v>
      </c>
      <c r="I4" s="103" t="s">
        <v>188</v>
      </c>
      <c r="J4" s="103" t="s">
        <v>203</v>
      </c>
      <c r="K4" s="103" t="s">
        <v>190</v>
      </c>
      <c r="L4" s="103" t="s">
        <v>149</v>
      </c>
      <c r="M4" s="101" t="s">
        <v>191</v>
      </c>
    </row>
    <row r="5" spans="1:15" ht="84.75" customHeight="1">
      <c r="A5" s="104" t="s">
        <v>204</v>
      </c>
      <c r="B5" s="106">
        <v>100000</v>
      </c>
      <c r="C5" s="106">
        <v>5000</v>
      </c>
      <c r="D5" s="112">
        <f>C5/B5</f>
        <v>0.05</v>
      </c>
      <c r="E5" s="113">
        <f>(D5-0.02)*B5</f>
        <v>3000.0000000000005</v>
      </c>
      <c r="F5" s="114">
        <v>3000</v>
      </c>
      <c r="G5" s="115">
        <v>6</v>
      </c>
      <c r="H5" s="116">
        <v>5</v>
      </c>
      <c r="I5" s="106">
        <v>5000</v>
      </c>
      <c r="J5" s="100" t="str">
        <f>IF(I5&gt;=C5,"○","×")</f>
        <v>○</v>
      </c>
      <c r="K5" s="108">
        <f>((F5*G5*H5)/H5)/G5</f>
        <v>3000</v>
      </c>
      <c r="L5" s="170">
        <f>F5*G5*H5</f>
        <v>90000</v>
      </c>
      <c r="M5" s="101" t="s">
        <v>205</v>
      </c>
    </row>
    <row r="6" spans="1:15" ht="46.5" customHeight="1">
      <c r="A6" s="96" t="str">
        <f>→6号記載例!A17</f>
        <v>（職種内訳）「　　　　　　　」の賃金改善実績の有無（右欄に○・×を記載）</v>
      </c>
      <c r="B6" s="97"/>
      <c r="C6" s="97"/>
      <c r="D6" s="97"/>
      <c r="E6" s="97"/>
      <c r="F6" s="97"/>
      <c r="G6" s="97"/>
      <c r="H6" s="97"/>
      <c r="I6" s="97"/>
      <c r="J6" s="97"/>
      <c r="K6" s="98"/>
      <c r="L6" s="99" t="s">
        <v>181</v>
      </c>
      <c r="M6" s="101" t="s">
        <v>195</v>
      </c>
      <c r="N6" s="87" t="s">
        <v>134</v>
      </c>
      <c r="O6" s="87" t="s">
        <v>122</v>
      </c>
    </row>
    <row r="7" spans="1:15" ht="66.75" customHeight="1">
      <c r="A7" s="102" t="s">
        <v>144</v>
      </c>
      <c r="B7" s="103" t="s">
        <v>196</v>
      </c>
      <c r="C7" s="103" t="s">
        <v>197</v>
      </c>
      <c r="D7" s="103" t="s">
        <v>198</v>
      </c>
      <c r="E7" s="103" t="s">
        <v>199</v>
      </c>
      <c r="F7" s="103" t="s">
        <v>200</v>
      </c>
      <c r="G7" s="103" t="s">
        <v>201</v>
      </c>
      <c r="H7" s="103" t="s">
        <v>202</v>
      </c>
      <c r="I7" s="103" t="s">
        <v>188</v>
      </c>
      <c r="J7" s="103" t="s">
        <v>203</v>
      </c>
      <c r="K7" s="103" t="s">
        <v>190</v>
      </c>
      <c r="L7" s="103" t="s">
        <v>149</v>
      </c>
      <c r="M7" s="95"/>
    </row>
    <row r="8" spans="1:15" ht="84.75" customHeight="1">
      <c r="A8" s="104" t="s">
        <v>204</v>
      </c>
      <c r="B8" s="106">
        <f>B5</f>
        <v>100000</v>
      </c>
      <c r="C8" s="106">
        <f>C5</f>
        <v>5000</v>
      </c>
      <c r="D8" s="112">
        <f>C8/B8</f>
        <v>0.05</v>
      </c>
      <c r="E8" s="113">
        <f>(D8-0.02)*B8</f>
        <v>3000.0000000000005</v>
      </c>
      <c r="F8" s="106">
        <f>F5</f>
        <v>3000</v>
      </c>
      <c r="G8" s="115">
        <f>G5</f>
        <v>6</v>
      </c>
      <c r="H8" s="116">
        <f>H5</f>
        <v>5</v>
      </c>
      <c r="I8" s="106">
        <f>I5</f>
        <v>5000</v>
      </c>
      <c r="J8" s="100" t="str">
        <f>IF(I8&gt;=C8,"○","×")</f>
        <v>○</v>
      </c>
      <c r="K8" s="108">
        <f>((F8*G8*H8)/H8)/G8</f>
        <v>3000</v>
      </c>
      <c r="L8" s="170">
        <f>F8*G8*H8</f>
        <v>90000</v>
      </c>
      <c r="M8" s="101" t="s">
        <v>205</v>
      </c>
    </row>
  </sheetData>
  <mergeCells count="2">
    <mergeCell ref="B1:K1"/>
    <mergeCell ref="A2:K2"/>
  </mergeCells>
  <phoneticPr fontId="36"/>
  <conditionalFormatting sqref="A5:J5 L5 L8">
    <cfRule type="expression" dxfId="27" priority="4">
      <formula>#REF!="×"</formula>
    </cfRule>
  </conditionalFormatting>
  <conditionalFormatting sqref="A8:J8">
    <cfRule type="expression" dxfId="26" priority="1">
      <formula>#REF!="×"</formula>
    </cfRule>
  </conditionalFormatting>
  <conditionalFormatting sqref="K5">
    <cfRule type="expression" dxfId="25" priority="3">
      <formula>$G$2="×"</formula>
    </cfRule>
  </conditionalFormatting>
  <conditionalFormatting sqref="K8">
    <cfRule type="expression" dxfId="24" priority="2">
      <formula>$G$2="×"</formula>
    </cfRule>
  </conditionalFormatting>
  <dataValidations count="1">
    <dataValidation type="list" allowBlank="1" showInputMessage="1" showErrorMessage="1" sqref="L3 L6" xr:uid="{DE0AE45C-AC5D-4755-99B3-727D2BAF9268}">
      <formula1>"○,×"</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tint="0.39997558519241921"/>
    <pageSetUpPr fitToPage="1"/>
  </sheetPr>
  <dimension ref="A1:L44"/>
  <sheetViews>
    <sheetView showGridLines="0" view="pageBreakPreview" zoomScale="80" zoomScaleNormal="114" zoomScaleSheetLayoutView="80" workbookViewId="0">
      <selection activeCell="K7" sqref="K7"/>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7.125" style="61" customWidth="1"/>
    <col min="8" max="8" width="7.375" style="61" customWidth="1"/>
    <col min="9" max="9" width="19" style="61" customWidth="1"/>
    <col min="10" max="11" width="9" style="61"/>
    <col min="12" max="12" width="49.75" style="61" customWidth="1"/>
    <col min="13" max="16384" width="9" style="61"/>
  </cols>
  <sheetData>
    <row r="1" spans="1:12" ht="23.25" customHeight="1">
      <c r="G1" s="137" t="s">
        <v>251</v>
      </c>
    </row>
    <row r="2" spans="1:12" ht="24.75" customHeight="1">
      <c r="B2" s="394" t="s">
        <v>236</v>
      </c>
      <c r="C2" s="394"/>
      <c r="D2" s="394"/>
      <c r="E2" s="394"/>
      <c r="F2" s="63" t="s">
        <v>174</v>
      </c>
      <c r="G2" s="127" t="str">
        <f>'1号申請書兼請求書'!N35</f>
        <v>無</v>
      </c>
    </row>
    <row r="3" spans="1:12" ht="23.25" customHeight="1">
      <c r="B3" s="128" t="s">
        <v>228</v>
      </c>
      <c r="F3" s="63" t="s">
        <v>133</v>
      </c>
      <c r="G3" s="127" t="str">
        <f>'1号申請書兼請求書'!N29</f>
        <v>法人名：</v>
      </c>
    </row>
    <row r="4" spans="1:12" s="128" customFormat="1" ht="22.5" customHeight="1">
      <c r="F4" s="152" t="s">
        <v>268</v>
      </c>
      <c r="G4" s="139" t="str">
        <f>'1号申請書兼請求書'!Z32</f>
        <v>氏名：</v>
      </c>
    </row>
    <row r="5" spans="1:12" ht="26.25" customHeight="1">
      <c r="F5" s="63" t="s">
        <v>169</v>
      </c>
      <c r="G5" s="160" t="s">
        <v>280</v>
      </c>
    </row>
    <row r="6" spans="1:12" ht="24.75" customHeight="1">
      <c r="A6" s="399" t="s">
        <v>171</v>
      </c>
      <c r="B6" s="399"/>
      <c r="C6" s="399"/>
      <c r="D6" s="399"/>
      <c r="E6" s="399"/>
      <c r="F6" s="399"/>
      <c r="G6" s="399"/>
      <c r="H6" s="399"/>
    </row>
    <row r="8" spans="1:12" ht="23.25" customHeight="1">
      <c r="B8" s="395" t="s">
        <v>255</v>
      </c>
      <c r="C8" s="395"/>
      <c r="D8" s="395"/>
      <c r="E8" s="395"/>
      <c r="F8" s="395"/>
      <c r="G8" s="395"/>
      <c r="H8" s="395"/>
    </row>
    <row r="10" spans="1:12" ht="18" customHeight="1">
      <c r="B10" s="65" t="s">
        <v>124</v>
      </c>
    </row>
    <row r="12" spans="1:12">
      <c r="B12" s="86"/>
      <c r="C12" s="61" t="s">
        <v>220</v>
      </c>
    </row>
    <row r="13" spans="1:12">
      <c r="B13" s="86"/>
    </row>
    <row r="14" spans="1:12" ht="20.25" customHeight="1">
      <c r="B14" s="86"/>
      <c r="C14" s="61" t="s">
        <v>221</v>
      </c>
    </row>
    <row r="15" spans="1:12" ht="19.5" customHeight="1">
      <c r="C15" s="61" t="s">
        <v>222</v>
      </c>
      <c r="J15" s="61" t="s">
        <v>140</v>
      </c>
      <c r="K15" s="61" t="s">
        <v>141</v>
      </c>
      <c r="L15" s="68" t="s">
        <v>142</v>
      </c>
    </row>
    <row r="16" spans="1:12">
      <c r="E16" s="66" t="s">
        <v>137</v>
      </c>
      <c r="F16" s="66" t="s">
        <v>138</v>
      </c>
      <c r="G16" s="66" t="s">
        <v>139</v>
      </c>
    </row>
    <row r="17" spans="2:7" ht="85.5" customHeight="1">
      <c r="B17" s="86"/>
      <c r="C17" s="395" t="s">
        <v>143</v>
      </c>
      <c r="D17" s="398"/>
      <c r="E17" s="69" t="s">
        <v>141</v>
      </c>
      <c r="F17" s="69" t="s">
        <v>142</v>
      </c>
      <c r="G17" s="69"/>
    </row>
    <row r="19" spans="2:7" ht="18" customHeight="1">
      <c r="B19" s="65" t="s">
        <v>136</v>
      </c>
    </row>
    <row r="21" spans="2:7">
      <c r="B21" s="86"/>
      <c r="C21" s="61" t="s">
        <v>259</v>
      </c>
    </row>
    <row r="22" spans="2:7">
      <c r="B22" s="86"/>
      <c r="C22" s="61" t="s">
        <v>185</v>
      </c>
    </row>
    <row r="23" spans="2:7">
      <c r="B23" s="86"/>
      <c r="C23" s="61" t="s">
        <v>260</v>
      </c>
    </row>
    <row r="24" spans="2:7">
      <c r="B24" s="86"/>
      <c r="C24" s="61" t="s">
        <v>211</v>
      </c>
    </row>
    <row r="25" spans="2:7">
      <c r="B25" s="86"/>
      <c r="C25" s="61" t="s">
        <v>185</v>
      </c>
    </row>
    <row r="26" spans="2:7">
      <c r="B26" s="86"/>
      <c r="C26" s="61" t="s">
        <v>210</v>
      </c>
    </row>
    <row r="27" spans="2:7">
      <c r="B27" s="86"/>
      <c r="C27" s="61" t="s">
        <v>212</v>
      </c>
    </row>
    <row r="28" spans="2:7">
      <c r="B28" s="86"/>
      <c r="C28" s="61" t="s">
        <v>185</v>
      </c>
    </row>
    <row r="29" spans="2:7">
      <c r="B29" s="86"/>
      <c r="C29" s="61" t="s">
        <v>261</v>
      </c>
    </row>
    <row r="30" spans="2:7">
      <c r="B30" s="86"/>
    </row>
    <row r="31" spans="2:7">
      <c r="B31" s="86"/>
      <c r="C31" s="61" t="s">
        <v>213</v>
      </c>
    </row>
    <row r="32" spans="2:7">
      <c r="B32" s="86"/>
      <c r="C32" s="61" t="s">
        <v>214</v>
      </c>
    </row>
    <row r="33" spans="2:7">
      <c r="B33" s="86"/>
      <c r="C33" s="61" t="s">
        <v>215</v>
      </c>
    </row>
    <row r="34" spans="2:7">
      <c r="B34" s="86"/>
    </row>
    <row r="35" spans="2:7">
      <c r="B35" s="86"/>
      <c r="C35" s="61" t="s">
        <v>216</v>
      </c>
    </row>
    <row r="36" spans="2:7">
      <c r="B36" s="86"/>
      <c r="C36" s="61" t="s">
        <v>217</v>
      </c>
    </row>
    <row r="37" spans="2:7">
      <c r="B37" s="86"/>
      <c r="C37" s="61" t="s">
        <v>218</v>
      </c>
    </row>
    <row r="38" spans="2:7">
      <c r="B38" s="65" t="s">
        <v>135</v>
      </c>
    </row>
    <row r="39" spans="2:7">
      <c r="B39" s="65"/>
    </row>
    <row r="40" spans="2:7" ht="36.75" customHeight="1">
      <c r="C40" s="132" t="s">
        <v>246</v>
      </c>
      <c r="D40" s="62"/>
      <c r="E40" s="132" t="s">
        <v>258</v>
      </c>
      <c r="F40" s="62"/>
      <c r="G40" s="66" t="s">
        <v>167</v>
      </c>
    </row>
    <row r="41" spans="2:7" ht="24.75" customHeight="1">
      <c r="C41" s="135"/>
      <c r="D41" s="62" t="s">
        <v>247</v>
      </c>
      <c r="E41" s="141">
        <v>150000</v>
      </c>
      <c r="F41" s="62" t="s">
        <v>123</v>
      </c>
      <c r="G41" s="166">
        <f>E41*C41</f>
        <v>0</v>
      </c>
    </row>
    <row r="42" spans="2:7">
      <c r="C42" s="77"/>
      <c r="D42" s="62"/>
      <c r="E42" s="75"/>
      <c r="F42" s="62"/>
      <c r="G42" s="76"/>
    </row>
    <row r="43" spans="2:7">
      <c r="C43" s="77"/>
      <c r="D43" s="62"/>
      <c r="E43" s="75"/>
      <c r="F43" s="62"/>
      <c r="G43" s="66" t="s">
        <v>121</v>
      </c>
    </row>
    <row r="44" spans="2:7" ht="33.75" customHeight="1">
      <c r="G44" s="167">
        <f>G41</f>
        <v>0</v>
      </c>
    </row>
  </sheetData>
  <mergeCells count="4">
    <mergeCell ref="B2:E2"/>
    <mergeCell ref="B8:H8"/>
    <mergeCell ref="C17:D17"/>
    <mergeCell ref="A6:H6"/>
  </mergeCells>
  <phoneticPr fontId="36"/>
  <dataValidations count="1">
    <dataValidation type="list" allowBlank="1" showInputMessage="1" showErrorMessage="1" sqref="E17:G17" xr:uid="{03197850-4BE1-4EBC-8998-609F058B0E9C}">
      <formula1>$J$15:$L$15</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12</xdr:row>
                    <xdr:rowOff>142875</xdr:rowOff>
                  </from>
                  <to>
                    <xdr:col>1</xdr:col>
                    <xdr:colOff>542925</xdr:colOff>
                    <xdr:row>14</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20</xdr:row>
                    <xdr:rowOff>28575</xdr:rowOff>
                  </from>
                  <to>
                    <xdr:col>1</xdr:col>
                    <xdr:colOff>514350</xdr:colOff>
                    <xdr:row>21</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27</xdr:row>
                    <xdr:rowOff>133350</xdr:rowOff>
                  </from>
                  <to>
                    <xdr:col>1</xdr:col>
                    <xdr:colOff>523875</xdr:colOff>
                    <xdr:row>29</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29</xdr:row>
                    <xdr:rowOff>133350</xdr:rowOff>
                  </from>
                  <to>
                    <xdr:col>1</xdr:col>
                    <xdr:colOff>523875</xdr:colOff>
                    <xdr:row>31</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31</xdr:row>
                    <xdr:rowOff>152400</xdr:rowOff>
                  </from>
                  <to>
                    <xdr:col>1</xdr:col>
                    <xdr:colOff>523875</xdr:colOff>
                    <xdr:row>33</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33</xdr:row>
                    <xdr:rowOff>152400</xdr:rowOff>
                  </from>
                  <to>
                    <xdr:col>1</xdr:col>
                    <xdr:colOff>542925</xdr:colOff>
                    <xdr:row>35</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35</xdr:row>
                    <xdr:rowOff>142875</xdr:rowOff>
                  </from>
                  <to>
                    <xdr:col>1</xdr:col>
                    <xdr:colOff>552450</xdr:colOff>
                    <xdr:row>37</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22</xdr:row>
                    <xdr:rowOff>66675</xdr:rowOff>
                  </from>
                  <to>
                    <xdr:col>1</xdr:col>
                    <xdr:colOff>514350</xdr:colOff>
                    <xdr:row>24</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25</xdr:row>
                    <xdr:rowOff>76200</xdr:rowOff>
                  </from>
                  <to>
                    <xdr:col>1</xdr:col>
                    <xdr:colOff>523875</xdr:colOff>
                    <xdr:row>27</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tint="0.39997558519241921"/>
    <pageSetUpPr fitToPage="1"/>
  </sheetPr>
  <dimension ref="B1:C9"/>
  <sheetViews>
    <sheetView view="pageBreakPreview" zoomScaleNormal="145" zoomScaleSheetLayoutView="100" workbookViewId="0">
      <selection activeCell="K7" sqref="K7"/>
    </sheetView>
  </sheetViews>
  <sheetFormatPr defaultRowHeight="13.5"/>
  <cols>
    <col min="1" max="1" width="9" style="71"/>
    <col min="2" max="2" width="64.375" style="71" customWidth="1"/>
    <col min="3" max="3" width="18.5" style="71" customWidth="1"/>
    <col min="4" max="16384" width="9" style="71"/>
  </cols>
  <sheetData>
    <row r="1" spans="2:3">
      <c r="B1" s="129" t="s">
        <v>237</v>
      </c>
    </row>
    <row r="2" spans="2:3" ht="14.25">
      <c r="B2" s="81" t="s">
        <v>133</v>
      </c>
      <c r="C2" s="178" t="str">
        <f>'【有床診】賃上2-1号申請書'!G3</f>
        <v>法人名：</v>
      </c>
    </row>
    <row r="3" spans="2:3" ht="14.25">
      <c r="B3" s="81" t="s">
        <v>169</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7.75" customHeight="1">
      <c r="B8" s="74" t="s">
        <v>132</v>
      </c>
      <c r="C8" s="74"/>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tint="0.39997558519241921"/>
    <pageSetUpPr fitToPage="1"/>
  </sheetPr>
  <dimension ref="A1:S22"/>
  <sheetViews>
    <sheetView view="pageBreakPreview" topLeftCell="A6" zoomScale="80" zoomScaleNormal="100" zoomScaleSheetLayoutView="80" workbookViewId="0">
      <selection activeCell="L6" sqref="L6"/>
    </sheetView>
  </sheetViews>
  <sheetFormatPr defaultRowHeight="13.5"/>
  <cols>
    <col min="1" max="1" width="37.875" style="87" customWidth="1"/>
    <col min="2" max="3" width="15.125" style="88" customWidth="1"/>
    <col min="4" max="4" width="14.375" style="88" customWidth="1"/>
    <col min="5" max="5" width="22.625" style="88" customWidth="1"/>
    <col min="6" max="6" width="18.25" style="88" customWidth="1"/>
    <col min="7" max="7" width="19" style="87" customWidth="1"/>
    <col min="8" max="8" width="30.125" style="87" customWidth="1"/>
    <col min="9" max="11" width="15.125" style="88" customWidth="1"/>
    <col min="12" max="12" width="29.625" style="87" customWidth="1"/>
    <col min="13" max="13" width="101.5" style="91" customWidth="1"/>
    <col min="14" max="19" width="14.625" style="87" customWidth="1"/>
    <col min="20" max="20" width="18.875" style="87" customWidth="1"/>
    <col min="21" max="21" width="9" style="87"/>
    <col min="22" max="28" width="9" style="87" customWidth="1"/>
    <col min="29" max="16384" width="9" style="87"/>
  </cols>
  <sheetData>
    <row r="1" spans="1:19" ht="25.5" customHeight="1">
      <c r="A1" s="130" t="s">
        <v>238</v>
      </c>
      <c r="J1" s="89"/>
      <c r="K1" s="89" t="s">
        <v>174</v>
      </c>
      <c r="L1" s="90" t="str">
        <f>'【無床診】賃上2-1号申請書'!G2</f>
        <v>無</v>
      </c>
    </row>
    <row r="2" spans="1:19" ht="46.5" customHeight="1">
      <c r="A2" s="191" t="s">
        <v>162</v>
      </c>
      <c r="B2" s="192"/>
      <c r="C2" s="192"/>
      <c r="D2" s="192"/>
      <c r="E2" s="192"/>
      <c r="F2" s="192"/>
      <c r="G2" s="192"/>
      <c r="H2" s="192"/>
      <c r="I2" s="192"/>
      <c r="J2" s="192"/>
      <c r="K2" s="192"/>
      <c r="L2" s="192"/>
      <c r="M2" s="185" t="s">
        <v>297</v>
      </c>
    </row>
    <row r="3" spans="1:19" s="150" customFormat="1" ht="23.25" customHeight="1">
      <c r="A3" s="194" t="s">
        <v>267</v>
      </c>
      <c r="B3" s="195"/>
      <c r="C3" s="195"/>
      <c r="D3" s="195"/>
      <c r="E3" s="195"/>
      <c r="F3" s="195"/>
      <c r="G3" s="195"/>
      <c r="H3" s="195"/>
      <c r="I3" s="195"/>
      <c r="J3" s="195"/>
      <c r="K3" s="195"/>
      <c r="L3" s="195"/>
      <c r="M3" s="149"/>
    </row>
    <row r="4" spans="1:19" s="147" customFormat="1" ht="24" customHeight="1">
      <c r="A4" s="143" t="s">
        <v>133</v>
      </c>
      <c r="B4" s="93"/>
      <c r="C4" s="93"/>
      <c r="D4" s="93"/>
      <c r="E4" s="93"/>
      <c r="F4" s="93"/>
      <c r="G4" s="94" t="str">
        <f>'【無床診】賃上2-1号申請書'!G3</f>
        <v>法人名：</v>
      </c>
      <c r="H4" s="144"/>
      <c r="I4" s="144"/>
      <c r="J4" s="144"/>
      <c r="K4" s="144"/>
      <c r="L4" s="183" t="s">
        <v>251</v>
      </c>
      <c r="M4" s="146"/>
    </row>
    <row r="5" spans="1:19" ht="26.25" customHeight="1">
      <c r="A5" s="143" t="s">
        <v>282</v>
      </c>
      <c r="B5" s="144"/>
      <c r="C5" s="144"/>
      <c r="D5" s="144"/>
      <c r="E5" s="144"/>
      <c r="F5" s="144"/>
      <c r="G5" s="145" t="str">
        <f>'1号申請書兼請求書'!Z32</f>
        <v>氏名：</v>
      </c>
      <c r="H5" s="92" t="s">
        <v>157</v>
      </c>
      <c r="I5" s="93"/>
      <c r="J5" s="93"/>
      <c r="K5" s="93"/>
      <c r="L5" s="176">
        <f>SUM($L$13:$L$16)</f>
        <v>0</v>
      </c>
    </row>
    <row r="6" spans="1:19" ht="26.25" customHeight="1">
      <c r="A6" s="92" t="s">
        <v>169</v>
      </c>
      <c r="B6" s="93"/>
      <c r="C6" s="93"/>
      <c r="D6" s="93"/>
      <c r="E6" s="93"/>
      <c r="F6" s="93"/>
      <c r="G6" s="94" t="str">
        <f>'【無床診】賃上2-1号申請書'!G5</f>
        <v>第１号様式別紙のとおり</v>
      </c>
      <c r="H6" s="92" t="s">
        <v>158</v>
      </c>
      <c r="I6" s="93"/>
      <c r="J6" s="93"/>
      <c r="K6" s="93"/>
      <c r="L6" s="176">
        <f>'【無床診】賃上2-1号申請書'!G44</f>
        <v>0</v>
      </c>
    </row>
    <row r="7" spans="1:19" ht="26.25" customHeight="1">
      <c r="A7" s="92" t="s">
        <v>186</v>
      </c>
      <c r="B7" s="93"/>
      <c r="C7" s="93"/>
      <c r="D7" s="93"/>
      <c r="E7" s="93"/>
      <c r="F7" s="93"/>
      <c r="G7" s="94" t="str">
        <f>IF(COUNTIF($F$11:$F$22,"×"),"×","○")</f>
        <v>○</v>
      </c>
      <c r="H7" s="92" t="s">
        <v>156</v>
      </c>
      <c r="I7" s="93"/>
      <c r="J7" s="93"/>
      <c r="K7" s="93"/>
      <c r="L7" s="80" t="str">
        <f>IF(L5&gt;=L6,"○","×")</f>
        <v>○</v>
      </c>
    </row>
    <row r="8" spans="1:19" ht="26.25" customHeight="1">
      <c r="A8" s="92" t="s">
        <v>223</v>
      </c>
      <c r="B8" s="93"/>
      <c r="C8" s="93"/>
      <c r="D8" s="93"/>
      <c r="E8" s="93"/>
      <c r="F8" s="93"/>
      <c r="G8" s="181" t="s">
        <v>209</v>
      </c>
      <c r="H8" s="92" t="s">
        <v>159</v>
      </c>
      <c r="I8" s="93"/>
      <c r="J8" s="93"/>
      <c r="K8" s="93"/>
      <c r="L8" s="176">
        <f>IF(ROUNDDOWN(L6-L5,-3)&lt;=0,0,ROUNDDOWN(L6-L5,-3))</f>
        <v>0</v>
      </c>
      <c r="N8" s="87" t="s">
        <v>134</v>
      </c>
      <c r="O8" s="87" t="s">
        <v>122</v>
      </c>
    </row>
    <row r="9" spans="1:19" ht="26.25" customHeight="1">
      <c r="A9" s="92" t="s">
        <v>208</v>
      </c>
      <c r="B9" s="93"/>
      <c r="C9" s="93"/>
      <c r="D9" s="93"/>
      <c r="E9" s="93"/>
      <c r="F9" s="93"/>
      <c r="G9" s="182" t="s">
        <v>181</v>
      </c>
      <c r="H9" s="92" t="s">
        <v>160</v>
      </c>
      <c r="I9" s="93"/>
      <c r="J9" s="93"/>
      <c r="K9" s="93"/>
      <c r="L9" s="177">
        <f>L6-L8</f>
        <v>0</v>
      </c>
      <c r="N9" s="87" t="s">
        <v>134</v>
      </c>
      <c r="O9" s="87" t="s">
        <v>122</v>
      </c>
    </row>
    <row r="10" spans="1:19" ht="41.25" customHeight="1">
      <c r="A10" s="193" t="s">
        <v>300</v>
      </c>
      <c r="B10" s="193"/>
      <c r="C10" s="193"/>
      <c r="D10" s="193"/>
      <c r="E10" s="193"/>
      <c r="F10" s="193"/>
      <c r="G10" s="193"/>
      <c r="H10" s="193" t="s">
        <v>155</v>
      </c>
      <c r="I10" s="193"/>
      <c r="J10" s="193"/>
      <c r="K10" s="193"/>
      <c r="L10" s="193"/>
      <c r="M10" s="95"/>
    </row>
    <row r="11" spans="1:19" ht="40.5" customHeight="1">
      <c r="A11" s="96" t="s">
        <v>224</v>
      </c>
      <c r="B11" s="97"/>
      <c r="C11" s="97"/>
      <c r="D11" s="97"/>
      <c r="E11" s="97"/>
      <c r="F11" s="98"/>
      <c r="G11" s="99"/>
      <c r="H11" s="96" t="str">
        <f>A11</f>
        <v>対象職員の賃金改善実績の有無（右欄に○・×を記載）</v>
      </c>
      <c r="I11" s="97"/>
      <c r="J11" s="97"/>
      <c r="K11" s="98"/>
      <c r="L11" s="100">
        <f>G11</f>
        <v>0</v>
      </c>
      <c r="M11" s="101" t="s">
        <v>294</v>
      </c>
      <c r="N11" s="87" t="s">
        <v>134</v>
      </c>
      <c r="O11" s="87" t="s">
        <v>122</v>
      </c>
    </row>
    <row r="12" spans="1:19" ht="72.75" customHeight="1">
      <c r="A12" s="102" t="s">
        <v>144</v>
      </c>
      <c r="B12" s="103" t="s">
        <v>187</v>
      </c>
      <c r="C12" s="103" t="s">
        <v>225</v>
      </c>
      <c r="D12" s="103" t="s">
        <v>179</v>
      </c>
      <c r="E12" s="103" t="s">
        <v>188</v>
      </c>
      <c r="F12" s="103" t="s">
        <v>189</v>
      </c>
      <c r="G12" s="103" t="s">
        <v>190</v>
      </c>
      <c r="H12" s="102" t="s">
        <v>144</v>
      </c>
      <c r="I12" s="103" t="s">
        <v>187</v>
      </c>
      <c r="J12" s="103" t="s">
        <v>225</v>
      </c>
      <c r="K12" s="103" t="s">
        <v>179</v>
      </c>
      <c r="L12" s="103" t="s">
        <v>149</v>
      </c>
      <c r="M12" s="101" t="s">
        <v>191</v>
      </c>
    </row>
    <row r="13" spans="1:19" ht="41.25" customHeight="1">
      <c r="A13" s="104" t="s">
        <v>153</v>
      </c>
      <c r="B13" s="105"/>
      <c r="C13" s="106"/>
      <c r="D13" s="107"/>
      <c r="E13" s="106"/>
      <c r="F13" s="100" t="str">
        <f>IF(E13&gt;=C13,"○","×")</f>
        <v>○</v>
      </c>
      <c r="G13" s="108" t="e">
        <f>((B13*C13*D13)/B13)/D13</f>
        <v>#DIV/0!</v>
      </c>
      <c r="H13" s="104" t="s">
        <v>148</v>
      </c>
      <c r="I13" s="172">
        <f t="shared" ref="I13:K15" si="0">B13</f>
        <v>0</v>
      </c>
      <c r="J13" s="170">
        <f t="shared" si="0"/>
        <v>0</v>
      </c>
      <c r="K13" s="174">
        <f t="shared" si="0"/>
        <v>0</v>
      </c>
      <c r="L13" s="170">
        <f>I13*J13*K13</f>
        <v>0</v>
      </c>
      <c r="M13" s="101" t="s">
        <v>295</v>
      </c>
    </row>
    <row r="14" spans="1:19" ht="41.25" customHeight="1">
      <c r="A14" s="104" t="s">
        <v>152</v>
      </c>
      <c r="B14" s="105"/>
      <c r="C14" s="106"/>
      <c r="D14" s="107"/>
      <c r="E14" s="106"/>
      <c r="F14" s="100" t="str">
        <f>IF(E14&gt;=C14,"○","×")</f>
        <v>○</v>
      </c>
      <c r="G14" s="108" t="e">
        <f>((B14*C14*D14)/B14)/D14</f>
        <v>#DIV/0!</v>
      </c>
      <c r="H14" s="104" t="s">
        <v>150</v>
      </c>
      <c r="I14" s="172">
        <f t="shared" si="0"/>
        <v>0</v>
      </c>
      <c r="J14" s="170">
        <f t="shared" si="0"/>
        <v>0</v>
      </c>
      <c r="K14" s="174">
        <f t="shared" si="0"/>
        <v>0</v>
      </c>
      <c r="L14" s="170">
        <f>I14*J14*K14</f>
        <v>0</v>
      </c>
      <c r="M14" s="101" t="s">
        <v>145</v>
      </c>
    </row>
    <row r="15" spans="1:19" s="126" customFormat="1" ht="41.25" customHeight="1">
      <c r="A15" s="118" t="s">
        <v>154</v>
      </c>
      <c r="B15" s="119"/>
      <c r="C15" s="120"/>
      <c r="D15" s="121"/>
      <c r="E15" s="120"/>
      <c r="F15" s="122" t="e">
        <f>IF(E15&gt;=G15,"○","×")</f>
        <v>#DIV/0!</v>
      </c>
      <c r="G15" s="123" t="e">
        <f>(B15*C15)/B15/D15</f>
        <v>#DIV/0!</v>
      </c>
      <c r="H15" s="118" t="s">
        <v>151</v>
      </c>
      <c r="I15" s="173">
        <f t="shared" si="0"/>
        <v>0</v>
      </c>
      <c r="J15" s="171">
        <f t="shared" si="0"/>
        <v>0</v>
      </c>
      <c r="K15" s="175">
        <f t="shared" si="0"/>
        <v>0</v>
      </c>
      <c r="L15" s="171">
        <f>I15*J15</f>
        <v>0</v>
      </c>
      <c r="M15" s="124" t="s">
        <v>146</v>
      </c>
      <c r="N15" s="125">
        <v>1</v>
      </c>
      <c r="O15" s="125">
        <v>2</v>
      </c>
      <c r="P15" s="125">
        <v>3</v>
      </c>
      <c r="Q15" s="125">
        <v>4</v>
      </c>
      <c r="R15" s="125">
        <v>5</v>
      </c>
      <c r="S15" s="125">
        <v>6</v>
      </c>
    </row>
    <row r="16" spans="1:19" ht="73.5" customHeight="1">
      <c r="A16" s="188" t="s">
        <v>192</v>
      </c>
      <c r="B16" s="189"/>
      <c r="C16" s="189"/>
      <c r="D16" s="189"/>
      <c r="E16" s="170">
        <f>'【無床診】賃上7号2.0％超'!I5</f>
        <v>0</v>
      </c>
      <c r="F16" s="109" t="str">
        <f>'【無床診】賃上7号2.0％超'!J5</f>
        <v>○</v>
      </c>
      <c r="G16" s="108" t="e">
        <f>'【無床診】賃上7号2.0％超'!K5</f>
        <v>#DIV/0!</v>
      </c>
      <c r="H16" s="188" t="s">
        <v>192</v>
      </c>
      <c r="I16" s="189"/>
      <c r="J16" s="189"/>
      <c r="K16" s="189"/>
      <c r="L16" s="170">
        <f>'【無床診】賃上7号2.0％超'!L5</f>
        <v>0</v>
      </c>
      <c r="M16" s="101" t="s">
        <v>193</v>
      </c>
    </row>
    <row r="17" spans="1:19" ht="33.75" customHeight="1">
      <c r="A17" s="96" t="s">
        <v>298</v>
      </c>
      <c r="B17" s="97"/>
      <c r="C17" s="97"/>
      <c r="D17" s="97"/>
      <c r="E17" s="97"/>
      <c r="F17" s="98"/>
      <c r="G17" s="99"/>
      <c r="H17" s="196" t="str">
        <f>A17</f>
        <v>（職種内訳）「　　　　　　　」の賃金改善実績の有無（右欄に○・×を記載）</v>
      </c>
      <c r="I17" s="197"/>
      <c r="J17" s="97"/>
      <c r="K17" s="98"/>
      <c r="L17" s="100">
        <f>G17</f>
        <v>0</v>
      </c>
      <c r="M17" s="101" t="s">
        <v>296</v>
      </c>
      <c r="N17" s="87" t="s">
        <v>134</v>
      </c>
      <c r="O17" s="87" t="s">
        <v>122</v>
      </c>
    </row>
    <row r="18" spans="1:19" ht="72.75" customHeight="1">
      <c r="A18" s="102" t="s">
        <v>144</v>
      </c>
      <c r="B18" s="103" t="s">
        <v>187</v>
      </c>
      <c r="C18" s="103" t="s">
        <v>225</v>
      </c>
      <c r="D18" s="103" t="s">
        <v>179</v>
      </c>
      <c r="E18" s="103" t="s">
        <v>188</v>
      </c>
      <c r="F18" s="103" t="s">
        <v>189</v>
      </c>
      <c r="G18" s="103" t="s">
        <v>190</v>
      </c>
      <c r="H18" s="102" t="s">
        <v>144</v>
      </c>
      <c r="I18" s="103" t="s">
        <v>187</v>
      </c>
      <c r="J18" s="103" t="s">
        <v>225</v>
      </c>
      <c r="K18" s="103" t="s">
        <v>179</v>
      </c>
      <c r="L18" s="103" t="s">
        <v>149</v>
      </c>
      <c r="M18" s="101" t="s">
        <v>191</v>
      </c>
    </row>
    <row r="19" spans="1:19" ht="41.25" customHeight="1">
      <c r="A19" s="104" t="s">
        <v>153</v>
      </c>
      <c r="B19" s="105"/>
      <c r="C19" s="106"/>
      <c r="D19" s="107"/>
      <c r="E19" s="106"/>
      <c r="F19" s="100" t="str">
        <f>IF(E19&gt;=C19,"○","×")</f>
        <v>○</v>
      </c>
      <c r="G19" s="108" t="e">
        <f>((B19*C19*D19)/B19)/D19</f>
        <v>#DIV/0!</v>
      </c>
      <c r="H19" s="104" t="s">
        <v>148</v>
      </c>
      <c r="I19" s="172">
        <f t="shared" ref="I19:K21" si="1">B19</f>
        <v>0</v>
      </c>
      <c r="J19" s="170">
        <f t="shared" si="1"/>
        <v>0</v>
      </c>
      <c r="K19" s="174">
        <f t="shared" si="1"/>
        <v>0</v>
      </c>
      <c r="L19" s="170">
        <f>I19*J19*K19</f>
        <v>0</v>
      </c>
      <c r="M19" s="101" t="s">
        <v>295</v>
      </c>
    </row>
    <row r="20" spans="1:19" ht="41.25" customHeight="1">
      <c r="A20" s="104" t="s">
        <v>152</v>
      </c>
      <c r="B20" s="105"/>
      <c r="C20" s="106"/>
      <c r="D20" s="107"/>
      <c r="E20" s="106"/>
      <c r="F20" s="100" t="str">
        <f>IF(E20&gt;=C20,"○","×")</f>
        <v>○</v>
      </c>
      <c r="G20" s="108" t="e">
        <f>((B20*C20*D20)/B20)/D20</f>
        <v>#DIV/0!</v>
      </c>
      <c r="H20" s="104" t="s">
        <v>150</v>
      </c>
      <c r="I20" s="172">
        <f t="shared" si="1"/>
        <v>0</v>
      </c>
      <c r="J20" s="170">
        <f t="shared" si="1"/>
        <v>0</v>
      </c>
      <c r="K20" s="174">
        <f t="shared" si="1"/>
        <v>0</v>
      </c>
      <c r="L20" s="170">
        <f>I20*J20*K20</f>
        <v>0</v>
      </c>
      <c r="M20" s="101" t="s">
        <v>145</v>
      </c>
    </row>
    <row r="21" spans="1:19" s="126" customFormat="1" ht="41.25" customHeight="1">
      <c r="A21" s="118" t="s">
        <v>154</v>
      </c>
      <c r="B21" s="119"/>
      <c r="C21" s="120"/>
      <c r="D21" s="121"/>
      <c r="E21" s="120"/>
      <c r="F21" s="122" t="e">
        <f>IF(E21&gt;=G21,"○","×")</f>
        <v>#DIV/0!</v>
      </c>
      <c r="G21" s="123" t="e">
        <f>(B21*C21)/B21/D21</f>
        <v>#DIV/0!</v>
      </c>
      <c r="H21" s="118" t="s">
        <v>151</v>
      </c>
      <c r="I21" s="173">
        <f t="shared" si="1"/>
        <v>0</v>
      </c>
      <c r="J21" s="171">
        <f t="shared" si="1"/>
        <v>0</v>
      </c>
      <c r="K21" s="175">
        <f t="shared" si="1"/>
        <v>0</v>
      </c>
      <c r="L21" s="171">
        <f>I21*J21</f>
        <v>0</v>
      </c>
      <c r="M21" s="124" t="s">
        <v>146</v>
      </c>
      <c r="N21" s="125">
        <v>1</v>
      </c>
      <c r="O21" s="125">
        <v>2</v>
      </c>
      <c r="P21" s="125">
        <v>3</v>
      </c>
      <c r="Q21" s="125">
        <v>4</v>
      </c>
      <c r="R21" s="125">
        <v>5</v>
      </c>
      <c r="S21" s="125">
        <v>6</v>
      </c>
    </row>
    <row r="22" spans="1:19" ht="73.5" customHeight="1">
      <c r="A22" s="188" t="s">
        <v>192</v>
      </c>
      <c r="B22" s="189"/>
      <c r="C22" s="189"/>
      <c r="D22" s="190"/>
      <c r="E22" s="170">
        <f>'【無床診】賃上7号2.0％超'!I8</f>
        <v>0</v>
      </c>
      <c r="F22" s="109" t="str">
        <f>'【無床診】賃上7号2.0％超'!J8</f>
        <v>○</v>
      </c>
      <c r="G22" s="108" t="e">
        <f>'【無床診】賃上7号2.0％超'!K8</f>
        <v>#DIV/0!</v>
      </c>
      <c r="H22" s="188" t="s">
        <v>192</v>
      </c>
      <c r="I22" s="189"/>
      <c r="J22" s="189"/>
      <c r="K22" s="190"/>
      <c r="L22" s="170">
        <f>'【無床診】賃上7号2.0％超'!L8</f>
        <v>0</v>
      </c>
      <c r="M22" s="101" t="s">
        <v>193</v>
      </c>
    </row>
  </sheetData>
  <mergeCells count="9">
    <mergeCell ref="A22:D22"/>
    <mergeCell ref="H22:K22"/>
    <mergeCell ref="A2:L2"/>
    <mergeCell ref="A10:G10"/>
    <mergeCell ref="H10:L10"/>
    <mergeCell ref="A16:D16"/>
    <mergeCell ref="H16:K16"/>
    <mergeCell ref="A3:L3"/>
    <mergeCell ref="H17:I17"/>
  </mergeCells>
  <phoneticPr fontId="36"/>
  <conditionalFormatting sqref="A16 G16:H16 L16 A22 G22:H22 L22">
    <cfRule type="expression" dxfId="23" priority="15">
      <formula>$G$2="×"</formula>
    </cfRule>
  </conditionalFormatting>
  <conditionalFormatting sqref="A9:G9">
    <cfRule type="expression" dxfId="22" priority="13">
      <formula>$G$8="○"</formula>
    </cfRule>
    <cfRule type="expression" dxfId="21" priority="14">
      <formula>$G$8</formula>
    </cfRule>
  </conditionalFormatting>
  <conditionalFormatting sqref="A13:L15">
    <cfRule type="expression" dxfId="20" priority="12">
      <formula>$G$2="×"</formula>
    </cfRule>
  </conditionalFormatting>
  <conditionalFormatting sqref="A19:L21">
    <cfRule type="expression" dxfId="19" priority="11">
      <formula>$G$2="×"</formula>
    </cfRule>
  </conditionalFormatting>
  <dataValidations count="4">
    <dataValidation type="list" allowBlank="1" showInputMessage="1" showErrorMessage="1" sqref="G9" xr:uid="{3EDF661E-D13D-447B-B854-A84904003D6C}">
      <formula1>$N$9:$O$9</formula1>
    </dataValidation>
    <dataValidation type="list" allowBlank="1" showInputMessage="1" showErrorMessage="1" sqref="G8" xr:uid="{1A8A0715-74BC-4A9B-B997-36CA2B022A11}">
      <formula1>$N$8:$O$8</formula1>
    </dataValidation>
    <dataValidation type="list" allowBlank="1" showInputMessage="1" showErrorMessage="1" sqref="D15 D21" xr:uid="{934CB33E-39C0-495A-B170-186CC2DF092A}">
      <formula1>$N$15:$S$15</formula1>
    </dataValidation>
    <dataValidation type="list" allowBlank="1" showInputMessage="1" showErrorMessage="1" sqref="G11 G17" xr:uid="{DAD9F7AB-223B-46A7-8120-5A9DE7081CB5}">
      <formula1>"○,×"</formula1>
    </dataValidation>
  </dataValidations>
  <printOptions horizontalCentered="1"/>
  <pageMargins left="0.70866141732283472" right="0.70866141732283472" top="0.73" bottom="0.22" header="0.31496062992125984" footer="0.16"/>
  <pageSetup paperSize="9" scale="52" fitToHeight="0"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tint="0.39997558519241921"/>
    <pageSetUpPr fitToPage="1"/>
  </sheetPr>
  <dimension ref="A1:O8"/>
  <sheetViews>
    <sheetView view="pageBreakPreview" zoomScale="80" zoomScaleNormal="100" zoomScaleSheetLayoutView="80" workbookViewId="0">
      <selection activeCell="B1" sqref="B1:K1"/>
    </sheetView>
  </sheetViews>
  <sheetFormatPr defaultRowHeight="13.5"/>
  <cols>
    <col min="1" max="1" width="37.875" style="87" customWidth="1"/>
    <col min="2" max="5" width="15.125" style="88" customWidth="1"/>
    <col min="6" max="6" width="16.5" style="88" customWidth="1"/>
    <col min="7" max="7" width="24.25" style="88" customWidth="1"/>
    <col min="8" max="8" width="19.75" style="88" customWidth="1"/>
    <col min="9" max="9" width="22.125" style="88" customWidth="1"/>
    <col min="10" max="11" width="18.25" style="88" customWidth="1"/>
    <col min="12" max="12" width="42.125" style="87" customWidth="1"/>
    <col min="13" max="13" width="83.375" style="91" customWidth="1"/>
    <col min="14" max="19" width="14.625" style="87" customWidth="1"/>
    <col min="20" max="20" width="18.875" style="87" customWidth="1"/>
    <col min="21" max="21" width="9" style="87"/>
    <col min="22" max="28" width="9" style="87" customWidth="1"/>
    <col min="29" max="16384" width="9" style="87"/>
  </cols>
  <sheetData>
    <row r="1" spans="1:15" ht="51" customHeight="1">
      <c r="A1" s="130" t="s">
        <v>239</v>
      </c>
      <c r="B1" s="400" t="s">
        <v>194</v>
      </c>
      <c r="C1" s="400"/>
      <c r="D1" s="400"/>
      <c r="E1" s="400"/>
      <c r="F1" s="400"/>
      <c r="G1" s="400"/>
      <c r="H1" s="400"/>
      <c r="I1" s="400"/>
      <c r="J1" s="400"/>
      <c r="K1" s="400"/>
      <c r="L1" s="148" t="str">
        <f>【無床診】賃上6号報告書!G4</f>
        <v>法人名：</v>
      </c>
    </row>
    <row r="2" spans="1:15" ht="41.25" customHeight="1">
      <c r="A2" s="401" t="s">
        <v>300</v>
      </c>
      <c r="B2" s="402"/>
      <c r="C2" s="402"/>
      <c r="D2" s="402"/>
      <c r="E2" s="402"/>
      <c r="F2" s="402"/>
      <c r="G2" s="402"/>
      <c r="H2" s="402"/>
      <c r="I2" s="402"/>
      <c r="J2" s="402"/>
      <c r="K2" s="403"/>
      <c r="L2" s="142" t="s">
        <v>149</v>
      </c>
      <c r="M2" s="186" t="s">
        <v>299</v>
      </c>
    </row>
    <row r="3" spans="1:15" ht="42.75" customHeight="1">
      <c r="A3" s="96" t="str">
        <f>【無床診】賃上6号報告書!A11</f>
        <v>対象職員の賃金改善実績の有無（右欄に○・×を記載）</v>
      </c>
      <c r="B3" s="110"/>
      <c r="C3" s="110"/>
      <c r="D3" s="110"/>
      <c r="E3" s="110"/>
      <c r="F3" s="110"/>
      <c r="G3" s="110"/>
      <c r="H3" s="110"/>
      <c r="I3" s="110"/>
      <c r="J3" s="110"/>
      <c r="K3" s="111"/>
      <c r="L3" s="99"/>
      <c r="M3" s="101" t="s">
        <v>195</v>
      </c>
      <c r="N3" s="87" t="s">
        <v>134</v>
      </c>
      <c r="O3" s="87" t="s">
        <v>122</v>
      </c>
    </row>
    <row r="4" spans="1:15" ht="72.75" customHeight="1">
      <c r="A4" s="102" t="s">
        <v>144</v>
      </c>
      <c r="B4" s="103" t="s">
        <v>196</v>
      </c>
      <c r="C4" s="103" t="s">
        <v>197</v>
      </c>
      <c r="D4" s="103" t="s">
        <v>198</v>
      </c>
      <c r="E4" s="103" t="s">
        <v>199</v>
      </c>
      <c r="F4" s="103" t="s">
        <v>200</v>
      </c>
      <c r="G4" s="103" t="s">
        <v>201</v>
      </c>
      <c r="H4" s="103" t="s">
        <v>202</v>
      </c>
      <c r="I4" s="103" t="s">
        <v>188</v>
      </c>
      <c r="J4" s="103" t="s">
        <v>203</v>
      </c>
      <c r="K4" s="103" t="s">
        <v>190</v>
      </c>
      <c r="L4" s="103" t="s">
        <v>149</v>
      </c>
      <c r="M4" s="101" t="s">
        <v>191</v>
      </c>
    </row>
    <row r="5" spans="1:15" ht="84.75" customHeight="1">
      <c r="A5" s="104" t="s">
        <v>204</v>
      </c>
      <c r="B5" s="106"/>
      <c r="C5" s="106"/>
      <c r="D5" s="112" t="e">
        <f>C5/B5</f>
        <v>#DIV/0!</v>
      </c>
      <c r="E5" s="113" t="e">
        <f>(D5-0.02)*B5</f>
        <v>#DIV/0!</v>
      </c>
      <c r="F5" s="114"/>
      <c r="G5" s="115"/>
      <c r="H5" s="116"/>
      <c r="I5" s="106"/>
      <c r="J5" s="100" t="str">
        <f>IF(I5&gt;=C5,"○","×")</f>
        <v>○</v>
      </c>
      <c r="K5" s="108" t="e">
        <f>((F5*G5*H5)/H5)/G5</f>
        <v>#DIV/0!</v>
      </c>
      <c r="L5" s="170">
        <f>F5*G5*H5</f>
        <v>0</v>
      </c>
      <c r="M5" s="101" t="s">
        <v>205</v>
      </c>
    </row>
    <row r="6" spans="1:15" ht="46.5" customHeight="1">
      <c r="A6" s="96" t="str">
        <f>【無床診】賃上6号報告書!A17</f>
        <v>（職種内訳）「　　　　　　　」の賃金改善実績の有無（右欄に○・×を記載）</v>
      </c>
      <c r="B6" s="97"/>
      <c r="C6" s="97"/>
      <c r="D6" s="97"/>
      <c r="E6" s="97"/>
      <c r="F6" s="97"/>
      <c r="G6" s="97"/>
      <c r="H6" s="97"/>
      <c r="I6" s="97"/>
      <c r="J6" s="97"/>
      <c r="K6" s="98"/>
      <c r="L6" s="99"/>
      <c r="M6" s="101" t="s">
        <v>195</v>
      </c>
      <c r="N6" s="87" t="s">
        <v>134</v>
      </c>
      <c r="O6" s="87" t="s">
        <v>122</v>
      </c>
    </row>
    <row r="7" spans="1:15" ht="66.75" customHeight="1">
      <c r="A7" s="102" t="s">
        <v>144</v>
      </c>
      <c r="B7" s="103" t="s">
        <v>196</v>
      </c>
      <c r="C7" s="103" t="s">
        <v>197</v>
      </c>
      <c r="D7" s="103" t="s">
        <v>198</v>
      </c>
      <c r="E7" s="103" t="s">
        <v>199</v>
      </c>
      <c r="F7" s="103" t="s">
        <v>200</v>
      </c>
      <c r="G7" s="103" t="s">
        <v>201</v>
      </c>
      <c r="H7" s="103" t="s">
        <v>202</v>
      </c>
      <c r="I7" s="103" t="s">
        <v>188</v>
      </c>
      <c r="J7" s="103" t="s">
        <v>203</v>
      </c>
      <c r="K7" s="103" t="s">
        <v>190</v>
      </c>
      <c r="L7" s="103" t="s">
        <v>149</v>
      </c>
      <c r="M7" s="95"/>
    </row>
    <row r="8" spans="1:15" ht="84.75" customHeight="1">
      <c r="A8" s="104" t="s">
        <v>204</v>
      </c>
      <c r="B8" s="106"/>
      <c r="C8" s="106"/>
      <c r="D8" s="112" t="e">
        <f>C8/B8</f>
        <v>#DIV/0!</v>
      </c>
      <c r="E8" s="113" t="e">
        <f>(D8-0.02)*B8</f>
        <v>#DIV/0!</v>
      </c>
      <c r="F8" s="114"/>
      <c r="G8" s="115"/>
      <c r="H8" s="116"/>
      <c r="I8" s="106"/>
      <c r="J8" s="100" t="str">
        <f>IF(I8&gt;=C8,"○","×")</f>
        <v>○</v>
      </c>
      <c r="K8" s="108" t="e">
        <f>((F8*G8*H8)/H8)/G8</f>
        <v>#DIV/0!</v>
      </c>
      <c r="L8" s="170">
        <f>F8*G8*H8</f>
        <v>0</v>
      </c>
      <c r="M8" s="101" t="s">
        <v>205</v>
      </c>
    </row>
  </sheetData>
  <mergeCells count="2">
    <mergeCell ref="B1:K1"/>
    <mergeCell ref="A2:K2"/>
  </mergeCells>
  <phoneticPr fontId="36"/>
  <conditionalFormatting sqref="A5:J5 L5 A8:J8 L8">
    <cfRule type="expression" dxfId="18" priority="3">
      <formula>#REF!="×"</formula>
    </cfRule>
  </conditionalFormatting>
  <conditionalFormatting sqref="K5">
    <cfRule type="expression" dxfId="17" priority="2">
      <formula>$G$2="×"</formula>
    </cfRule>
  </conditionalFormatting>
  <conditionalFormatting sqref="K8">
    <cfRule type="expression" dxfId="16" priority="1">
      <formula>$G$2="×"</formula>
    </cfRule>
  </conditionalFormatting>
  <dataValidations count="1">
    <dataValidation type="list" allowBlank="1" showInputMessage="1" showErrorMessage="1" sqref="L3 L6" xr:uid="{7FC6AC0E-96D2-4C17-B82E-116A79BBE279}">
      <formula1>"○,×"</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99"/>
    <pageSetUpPr fitToPage="1"/>
  </sheetPr>
  <dimension ref="B1:L43"/>
  <sheetViews>
    <sheetView showGridLines="0" view="pageBreakPreview" zoomScale="80" zoomScaleNormal="114" zoomScaleSheetLayoutView="80" workbookViewId="0">
      <selection activeCell="L21" sqref="L21"/>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3.375" style="61" customWidth="1"/>
    <col min="8" max="8" width="5" style="61" customWidth="1"/>
    <col min="9" max="11" width="9" style="61"/>
    <col min="12" max="12" width="49.75" style="61" customWidth="1"/>
    <col min="13" max="16384" width="9" style="61"/>
  </cols>
  <sheetData>
    <row r="1" spans="2:12" ht="23.25" customHeight="1">
      <c r="G1" s="137" t="s">
        <v>251</v>
      </c>
    </row>
    <row r="2" spans="2:12" ht="24.75" customHeight="1">
      <c r="B2" s="394" t="s">
        <v>240</v>
      </c>
      <c r="C2" s="394"/>
      <c r="D2" s="394"/>
      <c r="E2" s="394"/>
      <c r="F2" s="63" t="s">
        <v>174</v>
      </c>
      <c r="G2" s="127" t="str">
        <f>'1号申請書兼請求書'!N35</f>
        <v>無</v>
      </c>
    </row>
    <row r="3" spans="2:12" ht="23.25" customHeight="1">
      <c r="B3" s="128" t="s">
        <v>228</v>
      </c>
      <c r="F3" s="63" t="s">
        <v>133</v>
      </c>
      <c r="G3" s="127" t="str">
        <f>'1号申請書兼請求書'!N29</f>
        <v>法人名：</v>
      </c>
    </row>
    <row r="4" spans="2:12" s="128" customFormat="1" ht="22.5" customHeight="1">
      <c r="F4" s="152" t="s">
        <v>268</v>
      </c>
      <c r="G4" s="139" t="str">
        <f>'1号申請書兼請求書'!Z32</f>
        <v>氏名：</v>
      </c>
    </row>
    <row r="5" spans="2:12" ht="26.25" customHeight="1">
      <c r="F5" s="63" t="s">
        <v>172</v>
      </c>
      <c r="G5" s="160" t="s">
        <v>281</v>
      </c>
    </row>
    <row r="6" spans="2:12" ht="24.75" customHeight="1">
      <c r="B6" s="399" t="s">
        <v>171</v>
      </c>
      <c r="C6" s="399"/>
      <c r="D6" s="399"/>
      <c r="E6" s="399"/>
      <c r="F6" s="399"/>
      <c r="G6" s="399"/>
      <c r="H6" s="399"/>
    </row>
    <row r="8" spans="2:12" ht="23.25" customHeight="1">
      <c r="B8" s="395" t="s">
        <v>255</v>
      </c>
      <c r="C8" s="395"/>
      <c r="D8" s="395"/>
      <c r="E8" s="395"/>
      <c r="F8" s="395"/>
      <c r="G8" s="395"/>
      <c r="H8" s="395"/>
    </row>
    <row r="10" spans="2:12" ht="18" customHeight="1">
      <c r="B10" s="65" t="s">
        <v>124</v>
      </c>
    </row>
    <row r="12" spans="2:12">
      <c r="B12" s="86"/>
      <c r="C12" s="61" t="s">
        <v>220</v>
      </c>
    </row>
    <row r="14" spans="2:12" ht="20.25" customHeight="1">
      <c r="B14" s="86"/>
      <c r="C14" s="61" t="s">
        <v>221</v>
      </c>
    </row>
    <row r="15" spans="2:12" ht="23.25" customHeight="1">
      <c r="C15" s="61" t="s">
        <v>222</v>
      </c>
      <c r="J15" s="61" t="s">
        <v>140</v>
      </c>
      <c r="K15" s="61" t="s">
        <v>141</v>
      </c>
      <c r="L15" s="68" t="s">
        <v>142</v>
      </c>
    </row>
    <row r="16" spans="2:12">
      <c r="E16" s="66" t="s">
        <v>137</v>
      </c>
      <c r="F16" s="66" t="s">
        <v>138</v>
      </c>
      <c r="G16" s="66" t="s">
        <v>139</v>
      </c>
    </row>
    <row r="17" spans="2:7" ht="87.75" customHeight="1">
      <c r="B17" s="86"/>
      <c r="C17" s="395" t="s">
        <v>143</v>
      </c>
      <c r="D17" s="398"/>
      <c r="E17" s="69" t="s">
        <v>140</v>
      </c>
      <c r="F17" s="69" t="s">
        <v>141</v>
      </c>
      <c r="G17" s="69" t="s">
        <v>142</v>
      </c>
    </row>
    <row r="19" spans="2:7" ht="18" customHeight="1">
      <c r="B19" s="65" t="s">
        <v>136</v>
      </c>
    </row>
    <row r="20" spans="2:7">
      <c r="B20" s="86"/>
      <c r="C20" s="61" t="s">
        <v>259</v>
      </c>
    </row>
    <row r="21" spans="2:7">
      <c r="B21" s="86"/>
      <c r="C21" s="61" t="s">
        <v>185</v>
      </c>
    </row>
    <row r="22" spans="2:7">
      <c r="B22" s="86"/>
      <c r="C22" s="61" t="s">
        <v>260</v>
      </c>
    </row>
    <row r="23" spans="2:7">
      <c r="B23" s="86"/>
      <c r="C23" s="61" t="s">
        <v>211</v>
      </c>
    </row>
    <row r="24" spans="2:7">
      <c r="B24" s="86"/>
      <c r="C24" s="61" t="s">
        <v>185</v>
      </c>
    </row>
    <row r="25" spans="2:7">
      <c r="B25" s="86"/>
      <c r="C25" s="61" t="s">
        <v>210</v>
      </c>
    </row>
    <row r="26" spans="2:7">
      <c r="B26" s="86"/>
      <c r="C26" s="61" t="s">
        <v>212</v>
      </c>
    </row>
    <row r="27" spans="2:7">
      <c r="B27" s="86"/>
      <c r="C27" s="61" t="s">
        <v>185</v>
      </c>
    </row>
    <row r="28" spans="2:7">
      <c r="B28" s="86"/>
      <c r="C28" s="61" t="s">
        <v>261</v>
      </c>
    </row>
    <row r="29" spans="2:7">
      <c r="B29" s="86"/>
    </row>
    <row r="30" spans="2:7">
      <c r="B30" s="86"/>
      <c r="C30" s="61" t="s">
        <v>213</v>
      </c>
    </row>
    <row r="31" spans="2:7">
      <c r="B31" s="86"/>
      <c r="C31" s="61" t="s">
        <v>214</v>
      </c>
    </row>
    <row r="32" spans="2:7">
      <c r="B32" s="86"/>
      <c r="C32" s="61" t="s">
        <v>215</v>
      </c>
    </row>
    <row r="33" spans="2:7">
      <c r="B33" s="86"/>
    </row>
    <row r="34" spans="2:7">
      <c r="B34" s="86"/>
      <c r="C34" s="61" t="s">
        <v>216</v>
      </c>
    </row>
    <row r="35" spans="2:7">
      <c r="B35" s="86"/>
      <c r="C35" s="61" t="s">
        <v>217</v>
      </c>
    </row>
    <row r="36" spans="2:7">
      <c r="B36" s="86"/>
      <c r="C36" s="61" t="s">
        <v>218</v>
      </c>
    </row>
    <row r="37" spans="2:7">
      <c r="B37" s="65" t="s">
        <v>135</v>
      </c>
    </row>
    <row r="38" spans="2:7">
      <c r="B38" s="65"/>
    </row>
    <row r="39" spans="2:7" ht="36.75" customHeight="1">
      <c r="C39" s="132" t="s">
        <v>246</v>
      </c>
      <c r="D39" s="62"/>
      <c r="E39" s="132" t="s">
        <v>258</v>
      </c>
      <c r="F39" s="62"/>
      <c r="G39" s="66" t="s">
        <v>167</v>
      </c>
    </row>
    <row r="40" spans="2:7" ht="24.75" customHeight="1">
      <c r="C40" s="135"/>
      <c r="D40" s="62" t="s">
        <v>247</v>
      </c>
      <c r="E40" s="141">
        <v>228000</v>
      </c>
      <c r="F40" s="62" t="s">
        <v>123</v>
      </c>
      <c r="G40" s="166">
        <f>E40*C40</f>
        <v>0</v>
      </c>
    </row>
    <row r="41" spans="2:7">
      <c r="C41" s="77"/>
      <c r="D41" s="62"/>
      <c r="E41" s="75"/>
      <c r="F41" s="62"/>
      <c r="G41" s="76"/>
    </row>
    <row r="42" spans="2:7">
      <c r="C42" s="77"/>
      <c r="D42" s="62"/>
      <c r="E42" s="75"/>
      <c r="F42" s="62"/>
      <c r="G42" s="66" t="s">
        <v>121</v>
      </c>
    </row>
    <row r="43" spans="2:7" ht="33.75" customHeight="1">
      <c r="G43" s="167">
        <f>G40</f>
        <v>0</v>
      </c>
    </row>
  </sheetData>
  <mergeCells count="4">
    <mergeCell ref="B2:E2"/>
    <mergeCell ref="B8:H8"/>
    <mergeCell ref="C17:D17"/>
    <mergeCell ref="B6:H6"/>
  </mergeCells>
  <phoneticPr fontId="36"/>
  <dataValidations count="1">
    <dataValidation type="list" allowBlank="1" showInputMessage="1" showErrorMessage="1" sqref="E17:G17" xr:uid="{56B51D00-B47D-48C3-9E00-83CF836C4281}">
      <formula1>$J$15:$L$15</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12</xdr:row>
                    <xdr:rowOff>142875</xdr:rowOff>
                  </from>
                  <to>
                    <xdr:col>1</xdr:col>
                    <xdr:colOff>542925</xdr:colOff>
                    <xdr:row>14</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26</xdr:row>
                    <xdr:rowOff>0</xdr:rowOff>
                  </from>
                  <to>
                    <xdr:col>1</xdr:col>
                    <xdr:colOff>542925</xdr:colOff>
                    <xdr:row>27</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26</xdr:row>
                    <xdr:rowOff>0</xdr:rowOff>
                  </from>
                  <to>
                    <xdr:col>1</xdr:col>
                    <xdr:colOff>542925</xdr:colOff>
                    <xdr:row>27</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34</xdr:row>
                    <xdr:rowOff>123825</xdr:rowOff>
                  </from>
                  <to>
                    <xdr:col>1</xdr:col>
                    <xdr:colOff>542925</xdr:colOff>
                    <xdr:row>36</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18</xdr:row>
                    <xdr:rowOff>219075</xdr:rowOff>
                  </from>
                  <to>
                    <xdr:col>1</xdr:col>
                    <xdr:colOff>533400</xdr:colOff>
                    <xdr:row>20</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21</xdr:row>
                    <xdr:rowOff>142875</xdr:rowOff>
                  </from>
                  <to>
                    <xdr:col>1</xdr:col>
                    <xdr:colOff>542925</xdr:colOff>
                    <xdr:row>23</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23</xdr:row>
                    <xdr:rowOff>142875</xdr:rowOff>
                  </from>
                  <to>
                    <xdr:col>1</xdr:col>
                    <xdr:colOff>542925</xdr:colOff>
                    <xdr:row>25</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28</xdr:row>
                    <xdr:rowOff>133350</xdr:rowOff>
                  </from>
                  <to>
                    <xdr:col>1</xdr:col>
                    <xdr:colOff>523875</xdr:colOff>
                    <xdr:row>30</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30</xdr:row>
                    <xdr:rowOff>152400</xdr:rowOff>
                  </from>
                  <to>
                    <xdr:col>1</xdr:col>
                    <xdr:colOff>523875</xdr:colOff>
                    <xdr:row>32</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33</xdr:row>
                    <xdr:rowOff>19050</xdr:rowOff>
                  </from>
                  <to>
                    <xdr:col>1</xdr:col>
                    <xdr:colOff>542925</xdr:colOff>
                    <xdr:row>34</xdr:row>
                    <xdr:rowOff>142875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99"/>
    <pageSetUpPr fitToPage="1"/>
  </sheetPr>
  <dimension ref="B1:C9"/>
  <sheetViews>
    <sheetView view="pageBreakPreview" zoomScaleNormal="145" zoomScaleSheetLayoutView="100" workbookViewId="0">
      <selection activeCell="E4" sqref="E4"/>
    </sheetView>
  </sheetViews>
  <sheetFormatPr defaultRowHeight="13.5"/>
  <cols>
    <col min="1" max="1" width="9" style="71"/>
    <col min="2" max="2" width="64.375" style="71" customWidth="1"/>
    <col min="3" max="3" width="18.5" style="71" customWidth="1"/>
    <col min="4" max="16384" width="9" style="71"/>
  </cols>
  <sheetData>
    <row r="1" spans="2:3">
      <c r="B1" s="129" t="s">
        <v>241</v>
      </c>
    </row>
    <row r="2" spans="2:3" ht="14.25">
      <c r="B2" s="81" t="s">
        <v>133</v>
      </c>
      <c r="C2" s="178" t="str">
        <f>'【有床診】賃上2-1号申請書'!G3</f>
        <v>法人名：</v>
      </c>
    </row>
    <row r="3" spans="2:3" ht="14.25">
      <c r="B3" s="81" t="s">
        <v>172</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7.75" customHeight="1">
      <c r="B8" s="74" t="s">
        <v>132</v>
      </c>
      <c r="C8" s="74"/>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FFFF99"/>
    <pageSetUpPr fitToPage="1"/>
  </sheetPr>
  <dimension ref="A1:S22"/>
  <sheetViews>
    <sheetView view="pageBreakPreview" zoomScale="80" zoomScaleNormal="100" zoomScaleSheetLayoutView="80" workbookViewId="0">
      <selection activeCell="L6" sqref="L6"/>
    </sheetView>
  </sheetViews>
  <sheetFormatPr defaultRowHeight="13.5"/>
  <cols>
    <col min="1" max="1" width="37.875" style="87" customWidth="1"/>
    <col min="2" max="3" width="15.125" style="88" customWidth="1"/>
    <col min="4" max="4" width="14.375" style="88" customWidth="1"/>
    <col min="5" max="5" width="22.5" style="88" customWidth="1"/>
    <col min="6" max="6" width="18.25" style="88" customWidth="1"/>
    <col min="7" max="7" width="19" style="87" customWidth="1"/>
    <col min="8" max="8" width="30.125" style="87" customWidth="1"/>
    <col min="9" max="11" width="15.125" style="88" customWidth="1"/>
    <col min="12" max="12" width="29.625" style="87" customWidth="1"/>
    <col min="13" max="13" width="101.5" style="91" customWidth="1"/>
    <col min="14" max="19" width="14.625" style="87" customWidth="1"/>
    <col min="20" max="20" width="18.875" style="87" customWidth="1"/>
    <col min="21" max="21" width="9" style="87"/>
    <col min="22" max="28" width="9" style="87" customWidth="1"/>
    <col min="29" max="16384" width="9" style="87"/>
  </cols>
  <sheetData>
    <row r="1" spans="1:19" ht="25.5" customHeight="1">
      <c r="A1" s="130" t="s">
        <v>242</v>
      </c>
      <c r="J1" s="89"/>
      <c r="K1" s="89" t="s">
        <v>174</v>
      </c>
      <c r="L1" s="90" t="str">
        <f>'【訪看ST】】賃上2-1号申請書'!G2</f>
        <v>無</v>
      </c>
    </row>
    <row r="2" spans="1:19" ht="46.5" customHeight="1">
      <c r="A2" s="191" t="s">
        <v>162</v>
      </c>
      <c r="B2" s="192"/>
      <c r="C2" s="192"/>
      <c r="D2" s="192"/>
      <c r="E2" s="192"/>
      <c r="F2" s="192"/>
      <c r="G2" s="192"/>
      <c r="H2" s="192"/>
      <c r="I2" s="192"/>
      <c r="J2" s="192"/>
      <c r="K2" s="192"/>
      <c r="L2" s="192"/>
      <c r="M2" s="185" t="s">
        <v>297</v>
      </c>
    </row>
    <row r="3" spans="1:19" s="150" customFormat="1" ht="23.25" customHeight="1">
      <c r="A3" s="194" t="s">
        <v>267</v>
      </c>
      <c r="B3" s="195"/>
      <c r="C3" s="195"/>
      <c r="D3" s="195"/>
      <c r="E3" s="195"/>
      <c r="F3" s="195"/>
      <c r="G3" s="195"/>
      <c r="H3" s="195"/>
      <c r="I3" s="195"/>
      <c r="J3" s="195"/>
      <c r="K3" s="195"/>
      <c r="L3" s="195"/>
      <c r="M3" s="149"/>
    </row>
    <row r="4" spans="1:19" s="147" customFormat="1" ht="24" customHeight="1">
      <c r="A4" s="143" t="s">
        <v>133</v>
      </c>
      <c r="B4" s="93"/>
      <c r="C4" s="93"/>
      <c r="D4" s="93"/>
      <c r="E4" s="93"/>
      <c r="F4" s="93"/>
      <c r="G4" s="94" t="str">
        <f>'【訪看ST】】賃上2-1号申請書'!G3</f>
        <v>法人名：</v>
      </c>
      <c r="H4" s="144"/>
      <c r="I4" s="144"/>
      <c r="J4" s="144"/>
      <c r="K4" s="144"/>
      <c r="L4" s="183" t="s">
        <v>251</v>
      </c>
      <c r="M4" s="146"/>
    </row>
    <row r="5" spans="1:19" ht="26.25" customHeight="1">
      <c r="A5" s="143" t="s">
        <v>282</v>
      </c>
      <c r="B5" s="144"/>
      <c r="C5" s="144"/>
      <c r="D5" s="144"/>
      <c r="E5" s="144"/>
      <c r="F5" s="144"/>
      <c r="G5" s="145" t="str">
        <f>'1号申請書兼請求書'!Z32</f>
        <v>氏名：</v>
      </c>
      <c r="H5" s="92" t="s">
        <v>157</v>
      </c>
      <c r="I5" s="93"/>
      <c r="J5" s="93"/>
      <c r="K5" s="93"/>
      <c r="L5" s="176">
        <f>SUM($L$13:$L$16)</f>
        <v>0</v>
      </c>
    </row>
    <row r="6" spans="1:19" ht="26.25" customHeight="1">
      <c r="A6" s="92" t="s">
        <v>172</v>
      </c>
      <c r="B6" s="93"/>
      <c r="C6" s="93"/>
      <c r="D6" s="93"/>
      <c r="E6" s="93"/>
      <c r="F6" s="93"/>
      <c r="G6" s="94" t="str">
        <f>'【訪看ST】】賃上2-1号申請書'!G5</f>
        <v>第１号様式別紙のとおり</v>
      </c>
      <c r="H6" s="92" t="s">
        <v>158</v>
      </c>
      <c r="I6" s="93"/>
      <c r="J6" s="93"/>
      <c r="K6" s="93"/>
      <c r="L6" s="176">
        <f>'【訪看ST】】賃上2-1号申請書'!G43</f>
        <v>0</v>
      </c>
    </row>
    <row r="7" spans="1:19" ht="26.25" customHeight="1">
      <c r="A7" s="92" t="s">
        <v>186</v>
      </c>
      <c r="B7" s="93"/>
      <c r="C7" s="93"/>
      <c r="D7" s="93"/>
      <c r="E7" s="93"/>
      <c r="F7" s="93"/>
      <c r="G7" s="94" t="str">
        <f>IF(COUNTIF($F$17:$F$22,"×"),"×","○")</f>
        <v>○</v>
      </c>
      <c r="H7" s="92" t="s">
        <v>156</v>
      </c>
      <c r="I7" s="93"/>
      <c r="J7" s="93"/>
      <c r="K7" s="93"/>
      <c r="L7" s="80" t="str">
        <f>IF(L5&gt;=L6,"○","×")</f>
        <v>○</v>
      </c>
    </row>
    <row r="8" spans="1:19" ht="26.25" customHeight="1">
      <c r="A8" s="92" t="s">
        <v>223</v>
      </c>
      <c r="B8" s="93"/>
      <c r="C8" s="93"/>
      <c r="D8" s="93"/>
      <c r="E8" s="93"/>
      <c r="F8" s="93"/>
      <c r="G8" s="181" t="s">
        <v>209</v>
      </c>
      <c r="H8" s="92" t="s">
        <v>159</v>
      </c>
      <c r="I8" s="93"/>
      <c r="J8" s="93"/>
      <c r="K8" s="93"/>
      <c r="L8" s="176">
        <f>IF(ROUNDDOWN(L6-L5,-3)&lt;=0,0,ROUNDDOWN(L6-L5,-3))</f>
        <v>0</v>
      </c>
      <c r="N8" s="87" t="s">
        <v>134</v>
      </c>
      <c r="O8" s="87" t="s">
        <v>122</v>
      </c>
    </row>
    <row r="9" spans="1:19" ht="26.25" customHeight="1">
      <c r="A9" s="92" t="s">
        <v>208</v>
      </c>
      <c r="B9" s="93"/>
      <c r="C9" s="93"/>
      <c r="D9" s="93"/>
      <c r="E9" s="93"/>
      <c r="F9" s="93"/>
      <c r="G9" s="182" t="s">
        <v>181</v>
      </c>
      <c r="H9" s="92" t="s">
        <v>160</v>
      </c>
      <c r="I9" s="93"/>
      <c r="J9" s="93"/>
      <c r="K9" s="93"/>
      <c r="L9" s="177">
        <f>L6-L8</f>
        <v>0</v>
      </c>
      <c r="N9" s="87" t="s">
        <v>134</v>
      </c>
      <c r="O9" s="87" t="s">
        <v>122</v>
      </c>
    </row>
    <row r="10" spans="1:19" ht="41.25" customHeight="1">
      <c r="A10" s="193" t="s">
        <v>300</v>
      </c>
      <c r="B10" s="193"/>
      <c r="C10" s="193"/>
      <c r="D10" s="193"/>
      <c r="E10" s="193"/>
      <c r="F10" s="193"/>
      <c r="G10" s="193"/>
      <c r="H10" s="193" t="s">
        <v>155</v>
      </c>
      <c r="I10" s="193"/>
      <c r="J10" s="193"/>
      <c r="K10" s="193"/>
      <c r="L10" s="193"/>
      <c r="M10" s="95"/>
    </row>
    <row r="11" spans="1:19" ht="40.5" customHeight="1">
      <c r="A11" s="85" t="s">
        <v>224</v>
      </c>
      <c r="B11" s="97"/>
      <c r="C11" s="97"/>
      <c r="D11" s="97"/>
      <c r="E11" s="97"/>
      <c r="F11" s="98"/>
      <c r="G11" s="99"/>
      <c r="H11" s="96" t="str">
        <f>A11</f>
        <v>対象職員の賃金改善実績の有無（右欄に○・×を記載）</v>
      </c>
      <c r="I11" s="97"/>
      <c r="J11" s="97"/>
      <c r="K11" s="98"/>
      <c r="L11" s="100">
        <f>G11</f>
        <v>0</v>
      </c>
      <c r="M11" s="101" t="s">
        <v>294</v>
      </c>
      <c r="N11" s="87" t="s">
        <v>134</v>
      </c>
      <c r="O11" s="87" t="s">
        <v>122</v>
      </c>
    </row>
    <row r="12" spans="1:19" ht="72.75" customHeight="1">
      <c r="A12" s="102" t="s">
        <v>144</v>
      </c>
      <c r="B12" s="103" t="s">
        <v>187</v>
      </c>
      <c r="C12" s="103" t="s">
        <v>225</v>
      </c>
      <c r="D12" s="103" t="s">
        <v>179</v>
      </c>
      <c r="E12" s="103" t="s">
        <v>188</v>
      </c>
      <c r="F12" s="103" t="s">
        <v>189</v>
      </c>
      <c r="G12" s="103" t="s">
        <v>190</v>
      </c>
      <c r="H12" s="102" t="s">
        <v>144</v>
      </c>
      <c r="I12" s="103" t="s">
        <v>187</v>
      </c>
      <c r="J12" s="103" t="s">
        <v>225</v>
      </c>
      <c r="K12" s="103" t="s">
        <v>179</v>
      </c>
      <c r="L12" s="103" t="s">
        <v>149</v>
      </c>
      <c r="M12" s="101" t="s">
        <v>191</v>
      </c>
    </row>
    <row r="13" spans="1:19" ht="41.25" customHeight="1">
      <c r="A13" s="104" t="s">
        <v>153</v>
      </c>
      <c r="B13" s="105"/>
      <c r="C13" s="106"/>
      <c r="D13" s="107"/>
      <c r="E13" s="106"/>
      <c r="F13" s="100" t="str">
        <f>IF(E13&gt;=C13,"○","×")</f>
        <v>○</v>
      </c>
      <c r="G13" s="108" t="e">
        <f>((B13*C13*D13)/B13)/D13</f>
        <v>#DIV/0!</v>
      </c>
      <c r="H13" s="104" t="s">
        <v>148</v>
      </c>
      <c r="I13" s="172">
        <f t="shared" ref="I13:K15" si="0">B13</f>
        <v>0</v>
      </c>
      <c r="J13" s="170">
        <f t="shared" ref="J13:J14" si="1">C13</f>
        <v>0</v>
      </c>
      <c r="K13" s="174">
        <f t="shared" ref="K13:K14" si="2">D13</f>
        <v>0</v>
      </c>
      <c r="L13" s="170">
        <f>I13*J13*K13</f>
        <v>0</v>
      </c>
      <c r="M13" s="101" t="s">
        <v>295</v>
      </c>
    </row>
    <row r="14" spans="1:19" ht="41.25" customHeight="1">
      <c r="A14" s="104" t="s">
        <v>152</v>
      </c>
      <c r="B14" s="105"/>
      <c r="C14" s="106"/>
      <c r="D14" s="107"/>
      <c r="E14" s="106"/>
      <c r="F14" s="100" t="str">
        <f>IF(E14&gt;=C14,"○","×")</f>
        <v>○</v>
      </c>
      <c r="G14" s="108" t="e">
        <f>((B14*C14*D14)/B14)/D14</f>
        <v>#DIV/0!</v>
      </c>
      <c r="H14" s="104" t="s">
        <v>150</v>
      </c>
      <c r="I14" s="172">
        <f t="shared" si="0"/>
        <v>0</v>
      </c>
      <c r="J14" s="170">
        <f t="shared" si="1"/>
        <v>0</v>
      </c>
      <c r="K14" s="174">
        <f t="shared" si="2"/>
        <v>0</v>
      </c>
      <c r="L14" s="170">
        <f>I14*J14*K14</f>
        <v>0</v>
      </c>
      <c r="M14" s="101" t="s">
        <v>145</v>
      </c>
    </row>
    <row r="15" spans="1:19" s="126" customFormat="1" ht="41.25" customHeight="1">
      <c r="A15" s="118" t="s">
        <v>154</v>
      </c>
      <c r="B15" s="119"/>
      <c r="C15" s="120"/>
      <c r="D15" s="121"/>
      <c r="E15" s="120"/>
      <c r="F15" s="122" t="e">
        <f>IF(E15&gt;=G15,"○","×")</f>
        <v>#DIV/0!</v>
      </c>
      <c r="G15" s="123" t="e">
        <f>(B15*C15)/B15/D15</f>
        <v>#DIV/0!</v>
      </c>
      <c r="H15" s="118" t="s">
        <v>151</v>
      </c>
      <c r="I15" s="173">
        <f t="shared" si="0"/>
        <v>0</v>
      </c>
      <c r="J15" s="171">
        <f t="shared" si="0"/>
        <v>0</v>
      </c>
      <c r="K15" s="175">
        <f t="shared" si="0"/>
        <v>0</v>
      </c>
      <c r="L15" s="171">
        <f>I15*J15</f>
        <v>0</v>
      </c>
      <c r="M15" s="124" t="s">
        <v>146</v>
      </c>
      <c r="N15" s="125">
        <v>1</v>
      </c>
      <c r="O15" s="125">
        <v>2</v>
      </c>
      <c r="P15" s="125">
        <v>3</v>
      </c>
      <c r="Q15" s="125">
        <v>4</v>
      </c>
      <c r="R15" s="125">
        <v>5</v>
      </c>
      <c r="S15" s="125">
        <v>6</v>
      </c>
    </row>
    <row r="16" spans="1:19" ht="73.5" customHeight="1">
      <c r="A16" s="188" t="s">
        <v>192</v>
      </c>
      <c r="B16" s="189"/>
      <c r="C16" s="189"/>
      <c r="D16" s="189"/>
      <c r="E16" s="170">
        <f>'【訪看ST】賃上7号2.0％超'!T5</f>
        <v>0</v>
      </c>
      <c r="F16" s="109" t="str">
        <f>'【訪看ST】賃上7号2.0％超'!J5</f>
        <v>○</v>
      </c>
      <c r="G16" s="108" t="e">
        <f>'【訪看ST】賃上7号2.0％超'!K5</f>
        <v>#DIV/0!</v>
      </c>
      <c r="H16" s="188" t="s">
        <v>192</v>
      </c>
      <c r="I16" s="189"/>
      <c r="J16" s="189"/>
      <c r="K16" s="189"/>
      <c r="L16" s="170">
        <f>'【訪看ST】賃上7号2.0％超'!L5</f>
        <v>0</v>
      </c>
      <c r="M16" s="101" t="s">
        <v>193</v>
      </c>
    </row>
    <row r="17" spans="1:19" ht="33.75" customHeight="1">
      <c r="A17" s="96" t="s">
        <v>298</v>
      </c>
      <c r="B17" s="97"/>
      <c r="C17" s="97"/>
      <c r="D17" s="97"/>
      <c r="E17" s="97"/>
      <c r="F17" s="98"/>
      <c r="G17" s="99"/>
      <c r="H17" s="196" t="str">
        <f>A17</f>
        <v>（職種内訳）「　　　　　　　」の賃金改善実績の有無（右欄に○・×を記載）</v>
      </c>
      <c r="I17" s="197"/>
      <c r="J17" s="97"/>
      <c r="K17" s="98"/>
      <c r="L17" s="100">
        <f>G17</f>
        <v>0</v>
      </c>
      <c r="M17" s="101" t="s">
        <v>296</v>
      </c>
      <c r="N17" s="87" t="s">
        <v>134</v>
      </c>
      <c r="O17" s="87" t="s">
        <v>122</v>
      </c>
    </row>
    <row r="18" spans="1:19" ht="72.75" customHeight="1">
      <c r="A18" s="102" t="s">
        <v>144</v>
      </c>
      <c r="B18" s="103" t="s">
        <v>187</v>
      </c>
      <c r="C18" s="103" t="s">
        <v>225</v>
      </c>
      <c r="D18" s="103" t="s">
        <v>179</v>
      </c>
      <c r="E18" s="103" t="s">
        <v>188</v>
      </c>
      <c r="F18" s="103" t="s">
        <v>189</v>
      </c>
      <c r="G18" s="103" t="s">
        <v>190</v>
      </c>
      <c r="H18" s="102" t="s">
        <v>144</v>
      </c>
      <c r="I18" s="103" t="s">
        <v>187</v>
      </c>
      <c r="J18" s="103" t="s">
        <v>225</v>
      </c>
      <c r="K18" s="103" t="s">
        <v>179</v>
      </c>
      <c r="L18" s="103" t="s">
        <v>149</v>
      </c>
      <c r="M18" s="101" t="s">
        <v>191</v>
      </c>
    </row>
    <row r="19" spans="1:19" ht="41.25" customHeight="1">
      <c r="A19" s="104" t="s">
        <v>153</v>
      </c>
      <c r="B19" s="105"/>
      <c r="C19" s="106"/>
      <c r="D19" s="107"/>
      <c r="E19" s="106"/>
      <c r="F19" s="100" t="str">
        <f>IF(E19&gt;=C19,"○","×")</f>
        <v>○</v>
      </c>
      <c r="G19" s="108" t="e">
        <f>((B19*C19*D19)/B19)/D19</f>
        <v>#DIV/0!</v>
      </c>
      <c r="H19" s="104" t="s">
        <v>148</v>
      </c>
      <c r="I19" s="172">
        <f t="shared" ref="I19:K21" si="3">B19</f>
        <v>0</v>
      </c>
      <c r="J19" s="170">
        <f t="shared" si="3"/>
        <v>0</v>
      </c>
      <c r="K19" s="174">
        <f t="shared" si="3"/>
        <v>0</v>
      </c>
      <c r="L19" s="170">
        <f>I19*J19*K19</f>
        <v>0</v>
      </c>
      <c r="M19" s="101" t="s">
        <v>295</v>
      </c>
    </row>
    <row r="20" spans="1:19" ht="41.25" customHeight="1">
      <c r="A20" s="104" t="s">
        <v>152</v>
      </c>
      <c r="B20" s="105"/>
      <c r="C20" s="106"/>
      <c r="D20" s="107"/>
      <c r="E20" s="106"/>
      <c r="F20" s="100" t="str">
        <f>IF(E20&gt;=C20,"○","×")</f>
        <v>○</v>
      </c>
      <c r="G20" s="108" t="e">
        <f>((B20*C20*D20)/B20)/D20</f>
        <v>#DIV/0!</v>
      </c>
      <c r="H20" s="104" t="s">
        <v>150</v>
      </c>
      <c r="I20" s="172">
        <f t="shared" si="3"/>
        <v>0</v>
      </c>
      <c r="J20" s="170">
        <f t="shared" si="3"/>
        <v>0</v>
      </c>
      <c r="K20" s="174">
        <f t="shared" si="3"/>
        <v>0</v>
      </c>
      <c r="L20" s="170">
        <f>I20*J20*K20</f>
        <v>0</v>
      </c>
      <c r="M20" s="101" t="s">
        <v>145</v>
      </c>
    </row>
    <row r="21" spans="1:19" s="126" customFormat="1" ht="41.25" customHeight="1">
      <c r="A21" s="118" t="s">
        <v>154</v>
      </c>
      <c r="B21" s="119"/>
      <c r="C21" s="120"/>
      <c r="D21" s="121"/>
      <c r="E21" s="120"/>
      <c r="F21" s="122" t="e">
        <f>IF(E21&gt;=G21,"○","×")</f>
        <v>#DIV/0!</v>
      </c>
      <c r="G21" s="123" t="e">
        <f>(B21*C21)/B21/D21</f>
        <v>#DIV/0!</v>
      </c>
      <c r="H21" s="118" t="s">
        <v>151</v>
      </c>
      <c r="I21" s="173">
        <f t="shared" si="3"/>
        <v>0</v>
      </c>
      <c r="J21" s="171">
        <f t="shared" si="3"/>
        <v>0</v>
      </c>
      <c r="K21" s="175">
        <f t="shared" si="3"/>
        <v>0</v>
      </c>
      <c r="L21" s="171">
        <f>I21*J21</f>
        <v>0</v>
      </c>
      <c r="M21" s="124" t="s">
        <v>146</v>
      </c>
      <c r="N21" s="125">
        <v>1</v>
      </c>
      <c r="O21" s="125">
        <v>2</v>
      </c>
      <c r="P21" s="125">
        <v>3</v>
      </c>
      <c r="Q21" s="125">
        <v>4</v>
      </c>
      <c r="R21" s="125">
        <v>5</v>
      </c>
      <c r="S21" s="125">
        <v>6</v>
      </c>
    </row>
    <row r="22" spans="1:19" ht="73.5" customHeight="1">
      <c r="A22" s="188" t="s">
        <v>192</v>
      </c>
      <c r="B22" s="189"/>
      <c r="C22" s="189"/>
      <c r="D22" s="189"/>
      <c r="E22" s="170">
        <f>'【訪看ST】賃上7号2.0％超'!I8</f>
        <v>0</v>
      </c>
      <c r="F22" s="109" t="str">
        <f>'【訪看ST】賃上7号2.0％超'!J8</f>
        <v>○</v>
      </c>
      <c r="G22" s="108" t="e">
        <f>'【訪看ST】賃上7号2.0％超'!K8</f>
        <v>#DIV/0!</v>
      </c>
      <c r="H22" s="188" t="s">
        <v>192</v>
      </c>
      <c r="I22" s="189"/>
      <c r="J22" s="189"/>
      <c r="K22" s="189"/>
      <c r="L22" s="170">
        <f>'【訪看ST】賃上7号2.0％超'!L8</f>
        <v>0</v>
      </c>
      <c r="M22" s="101" t="s">
        <v>193</v>
      </c>
    </row>
  </sheetData>
  <mergeCells count="9">
    <mergeCell ref="A2:L2"/>
    <mergeCell ref="A10:G10"/>
    <mergeCell ref="H10:L10"/>
    <mergeCell ref="A22:D22"/>
    <mergeCell ref="H22:K22"/>
    <mergeCell ref="A16:D16"/>
    <mergeCell ref="H16:K16"/>
    <mergeCell ref="A3:L3"/>
    <mergeCell ref="H17:I17"/>
  </mergeCells>
  <phoneticPr fontId="36"/>
  <conditionalFormatting sqref="A16 G16:H16 L16">
    <cfRule type="expression" dxfId="15" priority="3">
      <formula>$G$2="×"</formula>
    </cfRule>
  </conditionalFormatting>
  <conditionalFormatting sqref="A22 G22:H22 L22">
    <cfRule type="expression" dxfId="14" priority="6">
      <formula>$G$2="×"</formula>
    </cfRule>
  </conditionalFormatting>
  <conditionalFormatting sqref="A9:G9">
    <cfRule type="expression" dxfId="13" priority="4">
      <formula>$G$8="○"</formula>
    </cfRule>
    <cfRule type="expression" dxfId="12" priority="5">
      <formula>$G$8</formula>
    </cfRule>
  </conditionalFormatting>
  <conditionalFormatting sqref="A13:L15">
    <cfRule type="expression" dxfId="11" priority="2">
      <formula>$G$2="×"</formula>
    </cfRule>
  </conditionalFormatting>
  <conditionalFormatting sqref="A19:L21">
    <cfRule type="expression" dxfId="10" priority="1">
      <formula>$G$2="×"</formula>
    </cfRule>
  </conditionalFormatting>
  <dataValidations count="4">
    <dataValidation type="list" allowBlank="1" showInputMessage="1" showErrorMessage="1" sqref="G8" xr:uid="{66386CDF-C6DF-4BE0-9230-DC447190D458}">
      <formula1>$N$8:$O$8</formula1>
    </dataValidation>
    <dataValidation type="list" allowBlank="1" showInputMessage="1" showErrorMessage="1" sqref="G9" xr:uid="{7ABE8F14-CF0E-41B3-B289-F6959B5977C2}">
      <formula1>$N$9:$O$9</formula1>
    </dataValidation>
    <dataValidation type="list" allowBlank="1" showInputMessage="1" showErrorMessage="1" sqref="D15 D21" xr:uid="{6C8F1CB7-23B6-400E-8C5C-2E48B9E0EC27}">
      <formula1>$N$15:$S$15</formula1>
    </dataValidation>
    <dataValidation type="list" allowBlank="1" showInputMessage="1" showErrorMessage="1" sqref="G11 G17" xr:uid="{E0D22CB5-6D0D-413C-BEB0-EC9A6F21ABC9}">
      <formula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tabColor theme="0" tint="-0.249977111117893"/>
  </sheetPr>
  <dimension ref="A1:AF5"/>
  <sheetViews>
    <sheetView workbookViewId="0">
      <pane xSplit="3" ySplit="2" topLeftCell="D3" activePane="bottomRight" state="frozen"/>
      <selection activeCell="A55" sqref="A55:AE57"/>
      <selection pane="topRight" activeCell="A55" sqref="A55:AE57"/>
      <selection pane="bottomLeft" activeCell="A55" sqref="A55:AE57"/>
      <selection pane="bottomRight" activeCell="N17" sqref="N17"/>
    </sheetView>
  </sheetViews>
  <sheetFormatPr defaultColWidth="9" defaultRowHeight="13.5"/>
  <cols>
    <col min="1" max="1" width="14.375" style="39" bestFit="1" customWidth="1"/>
    <col min="2" max="6" width="14.375" style="39" customWidth="1"/>
    <col min="7" max="7" width="16.375" style="39" bestFit="1" customWidth="1"/>
    <col min="8" max="8" width="9.375" style="39" bestFit="1" customWidth="1"/>
    <col min="9" max="9" width="8.375" style="39" bestFit="1" customWidth="1"/>
    <col min="10" max="10" width="8.375" style="39" customWidth="1"/>
    <col min="11" max="14" width="12.375" style="39" customWidth="1"/>
    <col min="15" max="15" width="11.375" style="39" bestFit="1" customWidth="1"/>
    <col min="16" max="16" width="15.375" style="39" bestFit="1" customWidth="1"/>
    <col min="17" max="17" width="15.875" style="39" bestFit="1" customWidth="1"/>
    <col min="18" max="30" width="9" style="39"/>
    <col min="31" max="31" width="10.625" style="39" customWidth="1"/>
    <col min="32" max="16384" width="9" style="39"/>
  </cols>
  <sheetData>
    <row r="1" spans="1:32">
      <c r="A1" s="31" t="s">
        <v>116</v>
      </c>
      <c r="B1" s="32" t="s">
        <v>28</v>
      </c>
      <c r="C1" s="33"/>
      <c r="D1" s="34" t="s">
        <v>29</v>
      </c>
      <c r="E1" s="35"/>
      <c r="F1" s="35"/>
      <c r="G1" s="35"/>
      <c r="H1" s="35" t="s">
        <v>30</v>
      </c>
      <c r="I1" s="35"/>
      <c r="J1" s="35"/>
      <c r="K1" s="35" t="s">
        <v>9</v>
      </c>
      <c r="L1" s="35"/>
      <c r="M1" s="35"/>
      <c r="N1" s="35"/>
      <c r="O1" s="35" t="s">
        <v>31</v>
      </c>
      <c r="P1" s="35"/>
      <c r="Q1" s="35"/>
      <c r="R1" s="36" t="s">
        <v>32</v>
      </c>
      <c r="S1" s="36"/>
      <c r="T1" s="36"/>
      <c r="U1" s="37" t="s">
        <v>33</v>
      </c>
      <c r="V1" s="37"/>
      <c r="W1" s="37"/>
      <c r="X1" s="37"/>
      <c r="Y1" s="37"/>
      <c r="Z1" s="37"/>
      <c r="AA1" s="37"/>
      <c r="AB1" s="37"/>
      <c r="AC1" s="38"/>
      <c r="AD1" s="84" t="s">
        <v>175</v>
      </c>
      <c r="AE1" s="32" t="s">
        <v>178</v>
      </c>
      <c r="AF1" s="33"/>
    </row>
    <row r="2" spans="1:32">
      <c r="A2" s="40"/>
      <c r="B2" s="41"/>
      <c r="C2" s="42" t="s">
        <v>34</v>
      </c>
      <c r="D2" s="43"/>
      <c r="E2" s="44" t="s">
        <v>14</v>
      </c>
      <c r="F2" s="44" t="s">
        <v>35</v>
      </c>
      <c r="G2" s="44" t="s">
        <v>34</v>
      </c>
      <c r="H2" s="44" t="s">
        <v>36</v>
      </c>
      <c r="I2" s="44" t="s">
        <v>37</v>
      </c>
      <c r="J2" s="44" t="s">
        <v>38</v>
      </c>
      <c r="K2" s="44" t="s">
        <v>10</v>
      </c>
      <c r="L2" s="44" t="s">
        <v>12</v>
      </c>
      <c r="M2" s="44" t="s">
        <v>39</v>
      </c>
      <c r="N2" s="44" t="s">
        <v>15</v>
      </c>
      <c r="O2" s="44" t="s">
        <v>36</v>
      </c>
      <c r="P2" s="44" t="s">
        <v>40</v>
      </c>
      <c r="Q2" s="44" t="s">
        <v>41</v>
      </c>
      <c r="R2" s="60" t="s">
        <v>113</v>
      </c>
      <c r="S2" s="60" t="s">
        <v>114</v>
      </c>
      <c r="T2" s="45" t="s">
        <v>42</v>
      </c>
      <c r="U2" s="46" t="s">
        <v>43</v>
      </c>
      <c r="V2" s="46" t="s">
        <v>21</v>
      </c>
      <c r="W2" s="46" t="s">
        <v>24</v>
      </c>
      <c r="X2" s="46" t="s">
        <v>44</v>
      </c>
      <c r="Y2" s="46" t="s">
        <v>45</v>
      </c>
      <c r="Z2" s="46" t="s">
        <v>24</v>
      </c>
      <c r="AA2" s="46" t="s">
        <v>46</v>
      </c>
      <c r="AB2" s="46" t="s">
        <v>47</v>
      </c>
      <c r="AC2" s="47"/>
      <c r="AE2" s="41"/>
      <c r="AF2" s="42" t="s">
        <v>34</v>
      </c>
    </row>
    <row r="3" spans="1:32">
      <c r="A3" s="48">
        <f>'1号申請書兼請求書'!Z25</f>
        <v>0</v>
      </c>
      <c r="B3" s="49">
        <f>'1号申請書兼請求書'!N21</f>
        <v>0</v>
      </c>
      <c r="C3" s="50">
        <f>'1号申請書兼請求書'!N19</f>
        <v>0</v>
      </c>
      <c r="D3" s="51" t="str">
        <f>'1号申請書兼請求書'!N29</f>
        <v>法人名：</v>
      </c>
      <c r="E3" s="49" t="str">
        <f>'1号申請書兼請求書'!N32</f>
        <v>代表者職</v>
      </c>
      <c r="F3" s="49" t="str">
        <f>'1号申請書兼請求書'!Z32</f>
        <v>氏名：</v>
      </c>
      <c r="G3" s="49">
        <f>'1号申請書兼請求書'!N27</f>
        <v>0</v>
      </c>
      <c r="H3" s="49" t="str">
        <f>'1号申請書兼請求書'!BB19&amp;"-"&amp;'1号申請書兼請求書'!BI19</f>
        <v>-</v>
      </c>
      <c r="I3" s="49" t="e">
        <f>VALUE('1号申請書兼請求書'!BB19&amp;'1号申請書兼請求書'!BI19)</f>
        <v>#VALUE!</v>
      </c>
      <c r="J3" s="49">
        <f>'1号申請書兼請求書'!AZ21</f>
        <v>0</v>
      </c>
      <c r="K3" s="49">
        <f>'1号申請書兼請求書'!BF27</f>
        <v>0</v>
      </c>
      <c r="L3" s="49">
        <f>'1号申請書兼請求書'!BF29</f>
        <v>0</v>
      </c>
      <c r="M3" s="49">
        <f>'1号申請書兼請求書'!BF31</f>
        <v>0</v>
      </c>
      <c r="N3" s="49">
        <f>'1号申請書兼請求書'!BF33</f>
        <v>0</v>
      </c>
      <c r="O3" s="52" t="str">
        <f>'1号申請書兼請求書'!AZ16&amp;"/"&amp;'1号申請書兼請求書'!BJ16&amp;"/"&amp;'1号申請書兼請求書'!BR16</f>
        <v>//</v>
      </c>
      <c r="P3" s="53" t="e">
        <f>VALUE(O3)</f>
        <v>#VALUE!</v>
      </c>
      <c r="Q3" s="54" t="e">
        <f>VALUE(O3)</f>
        <v>#VALUE!</v>
      </c>
      <c r="R3" s="55">
        <f>'1号申請書兼請求書'!N40</f>
        <v>0</v>
      </c>
      <c r="S3" s="55">
        <f>'1号申請書兼請求書'!N41</f>
        <v>0</v>
      </c>
      <c r="T3" s="55">
        <f>'1号申請書兼請求書'!N42</f>
        <v>0</v>
      </c>
      <c r="U3" s="49">
        <f>'1号申請書兼請求書'!N47</f>
        <v>0</v>
      </c>
      <c r="V3" s="49">
        <f>'1号申請書兼請求書'!BB47</f>
        <v>0</v>
      </c>
      <c r="W3" s="49">
        <f>'1号申請書兼請求書'!AI50</f>
        <v>0</v>
      </c>
      <c r="X3" s="49" t="str">
        <f>'1号申請書兼請求書'!AI47&amp;'1号申請書兼請求書'!AK47&amp;'1号申請書兼請求書'!AM47&amp;'1号申請書兼請求書'!AO47</f>
        <v/>
      </c>
      <c r="Y3" s="49" t="str">
        <f>'1号申請書兼請求書'!BT47&amp;'1号申請書兼請求書'!BV47&amp;'1号申請書兼請求書'!BX47</f>
        <v/>
      </c>
      <c r="Z3" s="49" t="str">
        <f>IF(W3="普通",1,IF(W3="当座",2,"未入力"))</f>
        <v>未入力</v>
      </c>
      <c r="AA3" s="49" t="str">
        <f>'1号申請書兼請求書'!N50&amp;'1号申請書兼請求書'!P50&amp;'1号申請書兼請求書'!R50&amp;'1号申請書兼請求書'!T50&amp;'1号申請書兼請求書'!V50&amp;'1号申請書兼請求書'!X50&amp;'1号申請書兼請求書'!Z50</f>
        <v/>
      </c>
      <c r="AB3" s="49">
        <f>'1号申請書兼請求書'!BB50</f>
        <v>0</v>
      </c>
      <c r="AC3" s="50">
        <f>'1号申請書兼請求書'!BB51</f>
        <v>0</v>
      </c>
      <c r="AD3" s="39" t="str">
        <f>'1号申請書兼請求書'!N35</f>
        <v>無</v>
      </c>
      <c r="AE3" s="49">
        <f>'1号申請書兼請求書'!N17</f>
        <v>0</v>
      </c>
      <c r="AF3" s="50">
        <f>'1号申請書兼請求書'!N16</f>
        <v>0</v>
      </c>
    </row>
    <row r="4" spans="1:32">
      <c r="O4" s="56"/>
    </row>
    <row r="5" spans="1:32">
      <c r="O5" s="56"/>
    </row>
  </sheetData>
  <phoneticPr fontId="36"/>
  <pageMargins left="0.7" right="0.7" top="0.75" bottom="0.75" header="0.3" footer="0.3"/>
  <pageSetup paperSize="9"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FFFF99"/>
    <pageSetUpPr fitToPage="1"/>
  </sheetPr>
  <dimension ref="A1:O8"/>
  <sheetViews>
    <sheetView view="pageBreakPreview" zoomScale="80" zoomScaleNormal="100" zoomScaleSheetLayoutView="80" workbookViewId="0">
      <selection activeCell="K4" sqref="K4"/>
    </sheetView>
  </sheetViews>
  <sheetFormatPr defaultRowHeight="13.5"/>
  <cols>
    <col min="1" max="1" width="37.875" style="87" customWidth="1"/>
    <col min="2" max="5" width="15.125" style="88" customWidth="1"/>
    <col min="6" max="6" width="16.5" style="88" customWidth="1"/>
    <col min="7" max="7" width="24.25" style="88" customWidth="1"/>
    <col min="8" max="8" width="19.75" style="88" customWidth="1"/>
    <col min="9" max="9" width="22.125" style="88" customWidth="1"/>
    <col min="10" max="11" width="18.25" style="88" customWidth="1"/>
    <col min="12" max="12" width="42.125" style="87" customWidth="1"/>
    <col min="13" max="13" width="82.75" style="91" customWidth="1"/>
    <col min="14" max="19" width="14.625" style="87" customWidth="1"/>
    <col min="20" max="20" width="18.875" style="87" customWidth="1"/>
    <col min="21" max="21" width="9" style="87"/>
    <col min="22" max="28" width="9" style="87" customWidth="1"/>
    <col min="29" max="16384" width="9" style="87"/>
  </cols>
  <sheetData>
    <row r="1" spans="1:15" ht="51" customHeight="1">
      <c r="A1" s="131" t="s">
        <v>243</v>
      </c>
      <c r="B1" s="400" t="s">
        <v>194</v>
      </c>
      <c r="C1" s="400"/>
      <c r="D1" s="400"/>
      <c r="E1" s="400"/>
      <c r="F1" s="400"/>
      <c r="G1" s="400"/>
      <c r="H1" s="400"/>
      <c r="I1" s="400"/>
      <c r="J1" s="400"/>
      <c r="K1" s="400"/>
      <c r="L1" s="148" t="str">
        <f>【訪看ST】賃上6号報告書!G4</f>
        <v>法人名：</v>
      </c>
    </row>
    <row r="2" spans="1:15" ht="41.25" customHeight="1">
      <c r="A2" s="401" t="s">
        <v>300</v>
      </c>
      <c r="B2" s="402"/>
      <c r="C2" s="402"/>
      <c r="D2" s="402"/>
      <c r="E2" s="402"/>
      <c r="F2" s="402"/>
      <c r="G2" s="402"/>
      <c r="H2" s="402"/>
      <c r="I2" s="402"/>
      <c r="J2" s="402"/>
      <c r="K2" s="403"/>
      <c r="L2" s="142" t="s">
        <v>149</v>
      </c>
      <c r="M2" s="187" t="s">
        <v>299</v>
      </c>
    </row>
    <row r="3" spans="1:15" ht="42.75" customHeight="1">
      <c r="A3" s="96" t="str">
        <f>【訪看ST】賃上6号報告書!A11</f>
        <v>対象職員の賃金改善実績の有無（右欄に○・×を記載）</v>
      </c>
      <c r="B3" s="110"/>
      <c r="C3" s="110"/>
      <c r="D3" s="110"/>
      <c r="E3" s="110"/>
      <c r="F3" s="110"/>
      <c r="G3" s="110"/>
      <c r="H3" s="110"/>
      <c r="I3" s="110"/>
      <c r="J3" s="110"/>
      <c r="K3" s="111"/>
      <c r="L3" s="99"/>
      <c r="M3" s="101" t="s">
        <v>195</v>
      </c>
      <c r="N3" s="87" t="s">
        <v>134</v>
      </c>
      <c r="O3" s="87" t="s">
        <v>122</v>
      </c>
    </row>
    <row r="4" spans="1:15" ht="72.75" customHeight="1">
      <c r="A4" s="102" t="s">
        <v>144</v>
      </c>
      <c r="B4" s="103" t="s">
        <v>196</v>
      </c>
      <c r="C4" s="103" t="s">
        <v>197</v>
      </c>
      <c r="D4" s="103" t="s">
        <v>198</v>
      </c>
      <c r="E4" s="103" t="s">
        <v>199</v>
      </c>
      <c r="F4" s="103" t="s">
        <v>200</v>
      </c>
      <c r="G4" s="103" t="s">
        <v>201</v>
      </c>
      <c r="H4" s="103" t="s">
        <v>202</v>
      </c>
      <c r="I4" s="103" t="s">
        <v>188</v>
      </c>
      <c r="J4" s="103" t="s">
        <v>203</v>
      </c>
      <c r="K4" s="103" t="s">
        <v>190</v>
      </c>
      <c r="L4" s="103" t="s">
        <v>149</v>
      </c>
      <c r="M4" s="101" t="s">
        <v>191</v>
      </c>
    </row>
    <row r="5" spans="1:15" ht="84.75" customHeight="1">
      <c r="A5" s="104" t="s">
        <v>204</v>
      </c>
      <c r="B5" s="106"/>
      <c r="C5" s="106"/>
      <c r="D5" s="112" t="e">
        <f>C5/B5</f>
        <v>#DIV/0!</v>
      </c>
      <c r="E5" s="113" t="e">
        <f>(D5-0.02)*B5</f>
        <v>#DIV/0!</v>
      </c>
      <c r="F5" s="114"/>
      <c r="G5" s="115"/>
      <c r="H5" s="116"/>
      <c r="I5" s="106"/>
      <c r="J5" s="100" t="str">
        <f>IF(I5&gt;=C5,"○","×")</f>
        <v>○</v>
      </c>
      <c r="K5" s="108" t="e">
        <f>((F5*G5*H5)/H5)/G5</f>
        <v>#DIV/0!</v>
      </c>
      <c r="L5" s="170">
        <f>F5*G5*H5</f>
        <v>0</v>
      </c>
      <c r="M5" s="101" t="s">
        <v>205</v>
      </c>
    </row>
    <row r="6" spans="1:15" ht="46.5" customHeight="1">
      <c r="A6" s="96" t="str">
        <f>【訪看ST】賃上6号報告書!A17</f>
        <v>（職種内訳）「　　　　　　　」の賃金改善実績の有無（右欄に○・×を記載）</v>
      </c>
      <c r="B6" s="110"/>
      <c r="C6" s="110"/>
      <c r="D6" s="110"/>
      <c r="E6" s="110"/>
      <c r="F6" s="110"/>
      <c r="G6" s="110"/>
      <c r="H6" s="110"/>
      <c r="I6" s="110"/>
      <c r="J6" s="110"/>
      <c r="K6" s="111"/>
      <c r="L6" s="99"/>
      <c r="M6" s="101" t="s">
        <v>195</v>
      </c>
      <c r="N6" s="87" t="s">
        <v>134</v>
      </c>
      <c r="O6" s="87" t="s">
        <v>122</v>
      </c>
    </row>
    <row r="7" spans="1:15" ht="66.75" customHeight="1">
      <c r="A7" s="102" t="s">
        <v>144</v>
      </c>
      <c r="B7" s="103" t="s">
        <v>196</v>
      </c>
      <c r="C7" s="103" t="s">
        <v>197</v>
      </c>
      <c r="D7" s="103" t="s">
        <v>198</v>
      </c>
      <c r="E7" s="103" t="s">
        <v>199</v>
      </c>
      <c r="F7" s="103" t="s">
        <v>200</v>
      </c>
      <c r="G7" s="103" t="s">
        <v>201</v>
      </c>
      <c r="H7" s="103" t="s">
        <v>202</v>
      </c>
      <c r="I7" s="103" t="s">
        <v>188</v>
      </c>
      <c r="J7" s="103" t="s">
        <v>203</v>
      </c>
      <c r="K7" s="103" t="s">
        <v>190</v>
      </c>
      <c r="L7" s="103" t="s">
        <v>149</v>
      </c>
      <c r="M7" s="101" t="s">
        <v>191</v>
      </c>
    </row>
    <row r="8" spans="1:15" ht="84.75" customHeight="1">
      <c r="A8" s="104" t="s">
        <v>204</v>
      </c>
      <c r="B8" s="106"/>
      <c r="C8" s="106"/>
      <c r="D8" s="112" t="e">
        <f>C8/B8</f>
        <v>#DIV/0!</v>
      </c>
      <c r="E8" s="113" t="e">
        <f>(D8-0.02)*B8</f>
        <v>#DIV/0!</v>
      </c>
      <c r="F8" s="114"/>
      <c r="G8" s="115"/>
      <c r="H8" s="116"/>
      <c r="I8" s="106"/>
      <c r="J8" s="100" t="str">
        <f>IF(I8&gt;=C8,"○","×")</f>
        <v>○</v>
      </c>
      <c r="K8" s="108" t="e">
        <f>((F8*G8*H8)/H8)/G8</f>
        <v>#DIV/0!</v>
      </c>
      <c r="L8" s="170">
        <f>F8*G8*H8</f>
        <v>0</v>
      </c>
      <c r="M8" s="101" t="s">
        <v>205</v>
      </c>
    </row>
  </sheetData>
  <mergeCells count="2">
    <mergeCell ref="B1:K1"/>
    <mergeCell ref="A2:K2"/>
  </mergeCells>
  <phoneticPr fontId="36"/>
  <conditionalFormatting sqref="A5:J5 L5">
    <cfRule type="expression" dxfId="9" priority="2">
      <formula>#REF!="×"</formula>
    </cfRule>
  </conditionalFormatting>
  <conditionalFormatting sqref="A8:J8 L8">
    <cfRule type="expression" dxfId="8" priority="5">
      <formula>#REF!="×"</formula>
    </cfRule>
  </conditionalFormatting>
  <conditionalFormatting sqref="K5">
    <cfRule type="expression" dxfId="7" priority="1">
      <formula>$G$2="×"</formula>
    </cfRule>
  </conditionalFormatting>
  <conditionalFormatting sqref="K8">
    <cfRule type="expression" dxfId="6" priority="4">
      <formula>$G$2="×"</formula>
    </cfRule>
  </conditionalFormatting>
  <dataValidations count="1">
    <dataValidation type="list" allowBlank="1" showInputMessage="1" showErrorMessage="1" sqref="L3 L6" xr:uid="{B0B17CE4-F1A6-44F5-BA3D-9859D543A018}">
      <formula1>"○,×"</formula1>
    </dataValidation>
  </dataValidations>
  <printOptions horizontalCentered="1"/>
  <pageMargins left="0.28999999999999998" right="0.18" top="0.74803149606299213" bottom="0.55118110236220474" header="0.31496062992125984" footer="0.31496062992125984"/>
  <pageSetup paperSize="9" scale="55" fitToHeight="0" orientation="landscape"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tint="0.39997558519241921"/>
    <pageSetUpPr fitToPage="1"/>
  </sheetPr>
  <dimension ref="B1:H44"/>
  <sheetViews>
    <sheetView showGridLines="0" view="pageBreakPreview" topLeftCell="A28" zoomScale="80" zoomScaleNormal="99" zoomScaleSheetLayoutView="80" workbookViewId="0">
      <selection activeCell="G44" sqref="G44"/>
    </sheetView>
  </sheetViews>
  <sheetFormatPr defaultRowHeight="14.25"/>
  <cols>
    <col min="1" max="1" width="2.75" style="61" customWidth="1"/>
    <col min="2" max="2" width="9.75" style="61" customWidth="1"/>
    <col min="3" max="3" width="30.375" style="61" customWidth="1"/>
    <col min="4" max="4" width="19" style="61" customWidth="1"/>
    <col min="5" max="5" width="29" style="61" customWidth="1"/>
    <col min="6" max="6" width="29.875" style="61" customWidth="1"/>
    <col min="7" max="7" width="30.25" style="61" customWidth="1"/>
    <col min="8" max="8" width="5" style="61" customWidth="1"/>
    <col min="9" max="11" width="9" style="61"/>
    <col min="12" max="12" width="49.75" style="61" customWidth="1"/>
    <col min="13" max="16384" width="9" style="61"/>
  </cols>
  <sheetData>
    <row r="1" spans="2:8" ht="23.25" customHeight="1">
      <c r="G1" s="137" t="s">
        <v>251</v>
      </c>
    </row>
    <row r="2" spans="2:8" ht="24.75" customHeight="1">
      <c r="B2" s="394" t="s">
        <v>229</v>
      </c>
      <c r="C2" s="394"/>
      <c r="D2" s="394"/>
      <c r="E2" s="394"/>
      <c r="F2" s="63" t="s">
        <v>174</v>
      </c>
      <c r="G2" s="127" t="str">
        <f>'1号申請書兼請求書'!N35</f>
        <v>無</v>
      </c>
    </row>
    <row r="3" spans="2:8" ht="23.25" customHeight="1">
      <c r="B3" s="128" t="s">
        <v>228</v>
      </c>
      <c r="C3" s="128"/>
      <c r="D3" s="128"/>
      <c r="E3" s="128"/>
      <c r="F3" s="63" t="s">
        <v>133</v>
      </c>
      <c r="G3" s="127" t="str">
        <f>'1号申請書兼請求書'!N29</f>
        <v>法人名：</v>
      </c>
    </row>
    <row r="4" spans="2:8" s="128" customFormat="1" ht="22.5" customHeight="1">
      <c r="F4" s="152" t="s">
        <v>268</v>
      </c>
      <c r="G4" s="139" t="str">
        <f>'1号申請書兼請求書'!Z32</f>
        <v>氏名：</v>
      </c>
    </row>
    <row r="5" spans="2:8" ht="26.25" customHeight="1">
      <c r="F5" s="63" t="s">
        <v>170</v>
      </c>
      <c r="G5" s="160" t="s">
        <v>281</v>
      </c>
    </row>
    <row r="6" spans="2:8" ht="24.75" customHeight="1">
      <c r="B6" s="399" t="s">
        <v>171</v>
      </c>
      <c r="C6" s="399"/>
      <c r="D6" s="399"/>
      <c r="E6" s="399"/>
      <c r="F6" s="399"/>
      <c r="G6" s="399"/>
      <c r="H6" s="79"/>
    </row>
    <row r="8" spans="2:8" ht="23.25" customHeight="1">
      <c r="B8" s="395" t="s">
        <v>255</v>
      </c>
      <c r="C8" s="395"/>
      <c r="D8" s="395"/>
      <c r="E8" s="395"/>
      <c r="F8" s="395"/>
      <c r="G8" s="395"/>
      <c r="H8" s="395"/>
    </row>
    <row r="10" spans="2:8" ht="18" customHeight="1">
      <c r="B10" s="65" t="s">
        <v>124</v>
      </c>
    </row>
    <row r="12" spans="2:8">
      <c r="B12" s="86"/>
      <c r="C12" s="61" t="s">
        <v>206</v>
      </c>
    </row>
    <row r="14" spans="2:8" ht="18" customHeight="1">
      <c r="B14" s="65" t="s">
        <v>136</v>
      </c>
    </row>
    <row r="15" spans="2:8">
      <c r="B15" s="86"/>
      <c r="C15" s="61" t="s">
        <v>264</v>
      </c>
    </row>
    <row r="16" spans="2:8">
      <c r="B16" s="86"/>
      <c r="C16" s="61" t="s">
        <v>207</v>
      </c>
    </row>
    <row r="17" spans="2:3">
      <c r="B17" s="86"/>
      <c r="C17" s="61" t="s">
        <v>265</v>
      </c>
    </row>
    <row r="18" spans="2:3">
      <c r="B18" s="86"/>
      <c r="C18" s="61" t="s">
        <v>211</v>
      </c>
    </row>
    <row r="19" spans="2:3">
      <c r="B19" s="86"/>
      <c r="C19" s="61" t="s">
        <v>207</v>
      </c>
    </row>
    <row r="20" spans="2:3">
      <c r="B20" s="86"/>
      <c r="C20" s="61" t="s">
        <v>219</v>
      </c>
    </row>
    <row r="21" spans="2:3">
      <c r="B21" s="86"/>
      <c r="C21" s="61" t="s">
        <v>212</v>
      </c>
    </row>
    <row r="22" spans="2:3">
      <c r="B22" s="86"/>
      <c r="C22" s="61" t="s">
        <v>207</v>
      </c>
    </row>
    <row r="23" spans="2:3">
      <c r="B23" s="86"/>
      <c r="C23" s="61" t="s">
        <v>266</v>
      </c>
    </row>
    <row r="24" spans="2:3">
      <c r="B24" s="86"/>
    </row>
    <row r="25" spans="2:3">
      <c r="B25" s="86"/>
      <c r="C25" s="61" t="s">
        <v>213</v>
      </c>
    </row>
    <row r="26" spans="2:3">
      <c r="B26" s="86"/>
      <c r="C26" s="61" t="s">
        <v>214</v>
      </c>
    </row>
    <row r="27" spans="2:3">
      <c r="B27" s="86"/>
      <c r="C27" s="61" t="s">
        <v>215</v>
      </c>
    </row>
    <row r="28" spans="2:3">
      <c r="B28" s="86"/>
    </row>
    <row r="29" spans="2:3">
      <c r="B29" s="86"/>
      <c r="C29" s="61" t="s">
        <v>216</v>
      </c>
    </row>
    <row r="30" spans="2:3">
      <c r="B30" s="86"/>
      <c r="C30" s="61" t="s">
        <v>217</v>
      </c>
    </row>
    <row r="31" spans="2:3">
      <c r="B31" s="86"/>
      <c r="C31" s="61" t="s">
        <v>218</v>
      </c>
    </row>
    <row r="32" spans="2:3">
      <c r="B32" s="65" t="s">
        <v>135</v>
      </c>
    </row>
    <row r="33" spans="2:7" ht="13.5" customHeight="1">
      <c r="B33" s="65"/>
    </row>
    <row r="34" spans="2:7" ht="122.25" customHeight="1">
      <c r="C34" s="82" t="s">
        <v>248</v>
      </c>
      <c r="D34" s="62"/>
      <c r="E34" s="132" t="s">
        <v>258</v>
      </c>
      <c r="F34" s="62"/>
      <c r="G34" s="133" t="s">
        <v>167</v>
      </c>
    </row>
    <row r="35" spans="2:7" ht="24.75" customHeight="1">
      <c r="C35" s="134"/>
      <c r="D35" s="62" t="s">
        <v>122</v>
      </c>
      <c r="E35" s="67">
        <v>145000</v>
      </c>
      <c r="F35" s="62" t="s">
        <v>123</v>
      </c>
      <c r="G35" s="169">
        <f>E35*C35</f>
        <v>0</v>
      </c>
    </row>
    <row r="36" spans="2:7">
      <c r="C36" s="77"/>
      <c r="D36" s="62"/>
      <c r="E36" s="75"/>
      <c r="F36" s="62"/>
      <c r="G36" s="76"/>
    </row>
    <row r="37" spans="2:7" ht="122.25" customHeight="1">
      <c r="C37" s="82" t="s">
        <v>249</v>
      </c>
      <c r="D37" s="62"/>
      <c r="E37" s="132" t="s">
        <v>258</v>
      </c>
      <c r="F37" s="62"/>
      <c r="G37" s="133" t="s">
        <v>167</v>
      </c>
    </row>
    <row r="38" spans="2:7" ht="24.75" customHeight="1">
      <c r="C38" s="134"/>
      <c r="D38" s="62" t="s">
        <v>122</v>
      </c>
      <c r="E38" s="67">
        <v>105000</v>
      </c>
      <c r="F38" s="62" t="s">
        <v>123</v>
      </c>
      <c r="G38" s="169">
        <f>E38*C38</f>
        <v>0</v>
      </c>
    </row>
    <row r="39" spans="2:7">
      <c r="C39" s="77"/>
      <c r="D39" s="62"/>
      <c r="E39" s="75"/>
      <c r="F39" s="62"/>
      <c r="G39" s="76"/>
    </row>
    <row r="40" spans="2:7" ht="122.25" customHeight="1">
      <c r="C40" s="82" t="s">
        <v>250</v>
      </c>
      <c r="D40" s="62"/>
      <c r="E40" s="132" t="s">
        <v>258</v>
      </c>
      <c r="F40" s="62"/>
      <c r="G40" s="133" t="s">
        <v>167</v>
      </c>
    </row>
    <row r="41" spans="2:7" ht="24.75" customHeight="1">
      <c r="C41" s="134"/>
      <c r="D41" s="62" t="s">
        <v>122</v>
      </c>
      <c r="E41" s="67">
        <v>70000</v>
      </c>
      <c r="F41" s="62" t="s">
        <v>123</v>
      </c>
      <c r="G41" s="169">
        <f>E41*C41</f>
        <v>0</v>
      </c>
    </row>
    <row r="42" spans="2:7" ht="24.75" customHeight="1">
      <c r="C42" s="83"/>
      <c r="D42" s="62"/>
      <c r="E42" s="75"/>
      <c r="F42" s="62"/>
      <c r="G42" s="76"/>
    </row>
    <row r="43" spans="2:7">
      <c r="C43" s="77"/>
      <c r="D43" s="62"/>
      <c r="E43" s="75"/>
      <c r="F43" s="62"/>
      <c r="G43" s="66" t="s">
        <v>121</v>
      </c>
    </row>
    <row r="44" spans="2:7" ht="33.75" customHeight="1">
      <c r="B44" s="397"/>
      <c r="C44" s="397"/>
      <c r="D44" s="397"/>
      <c r="E44" s="397"/>
      <c r="F44" s="397"/>
      <c r="G44" s="167">
        <f>MAX(G35,G38,G41)</f>
        <v>0</v>
      </c>
    </row>
  </sheetData>
  <mergeCells count="4">
    <mergeCell ref="B2:E2"/>
    <mergeCell ref="B6:G6"/>
    <mergeCell ref="B8:H8"/>
    <mergeCell ref="B44:F44"/>
  </mergeCells>
  <phoneticPr fontId="36"/>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10</xdr:row>
                    <xdr:rowOff>142875</xdr:rowOff>
                  </from>
                  <to>
                    <xdr:col>1</xdr:col>
                    <xdr:colOff>542925</xdr:colOff>
                    <xdr:row>12</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21</xdr:row>
                    <xdr:rowOff>152400</xdr:rowOff>
                  </from>
                  <to>
                    <xdr:col>1</xdr:col>
                    <xdr:colOff>523875</xdr:colOff>
                    <xdr:row>23</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16</xdr:row>
                    <xdr:rowOff>142875</xdr:rowOff>
                  </from>
                  <to>
                    <xdr:col>1</xdr:col>
                    <xdr:colOff>542925</xdr:colOff>
                    <xdr:row>18</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29</xdr:row>
                    <xdr:rowOff>123825</xdr:rowOff>
                  </from>
                  <to>
                    <xdr:col>1</xdr:col>
                    <xdr:colOff>542925</xdr:colOff>
                    <xdr:row>31</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13</xdr:row>
                    <xdr:rowOff>219075</xdr:rowOff>
                  </from>
                  <to>
                    <xdr:col>1</xdr:col>
                    <xdr:colOff>533400</xdr:colOff>
                    <xdr:row>15</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16</xdr:row>
                    <xdr:rowOff>142875</xdr:rowOff>
                  </from>
                  <to>
                    <xdr:col>1</xdr:col>
                    <xdr:colOff>542925</xdr:colOff>
                    <xdr:row>18</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23</xdr:row>
                    <xdr:rowOff>133350</xdr:rowOff>
                  </from>
                  <to>
                    <xdr:col>1</xdr:col>
                    <xdr:colOff>523875</xdr:colOff>
                    <xdr:row>25</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25</xdr:row>
                    <xdr:rowOff>152400</xdr:rowOff>
                  </from>
                  <to>
                    <xdr:col>1</xdr:col>
                    <xdr:colOff>523875</xdr:colOff>
                    <xdr:row>27</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27</xdr:row>
                    <xdr:rowOff>161925</xdr:rowOff>
                  </from>
                  <to>
                    <xdr:col>1</xdr:col>
                    <xdr:colOff>542925</xdr:colOff>
                    <xdr:row>29</xdr:row>
                    <xdr:rowOff>104775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tint="0.39997558519241921"/>
    <pageSetUpPr fitToPage="1"/>
  </sheetPr>
  <dimension ref="A1:S22"/>
  <sheetViews>
    <sheetView view="pageBreakPreview" zoomScale="80" zoomScaleNormal="100" zoomScaleSheetLayoutView="80" workbookViewId="0">
      <selection activeCell="A2" sqref="A2:L2"/>
    </sheetView>
  </sheetViews>
  <sheetFormatPr defaultRowHeight="13.5"/>
  <cols>
    <col min="1" max="1" width="37.875" style="87" customWidth="1"/>
    <col min="2" max="3" width="15.125" style="88" customWidth="1"/>
    <col min="4" max="4" width="14.375" style="88" customWidth="1"/>
    <col min="5" max="5" width="22.5" style="88" customWidth="1"/>
    <col min="6" max="6" width="18.25" style="88" customWidth="1"/>
    <col min="7" max="7" width="19" style="87" customWidth="1"/>
    <col min="8" max="8" width="30.125" style="87" customWidth="1"/>
    <col min="9" max="11" width="15.125" style="88" customWidth="1"/>
    <col min="12" max="12" width="29.625" style="87" customWidth="1"/>
    <col min="13" max="13" width="101.5" style="91" customWidth="1"/>
    <col min="14" max="19" width="14.625" style="87" customWidth="1"/>
    <col min="20" max="20" width="18.875" style="87" customWidth="1"/>
    <col min="21" max="21" width="9" style="87"/>
    <col min="22" max="28" width="9" style="87" customWidth="1"/>
    <col min="29" max="16384" width="9" style="87"/>
  </cols>
  <sheetData>
    <row r="1" spans="1:19" ht="25.5" customHeight="1">
      <c r="A1" s="130" t="s">
        <v>244</v>
      </c>
      <c r="J1" s="89"/>
      <c r="K1" s="89" t="s">
        <v>174</v>
      </c>
      <c r="L1" s="90" t="str">
        <f>'【薬局】】賃上2-1号申請書'!G2</f>
        <v>無</v>
      </c>
    </row>
    <row r="2" spans="1:19" ht="46.5" customHeight="1">
      <c r="A2" s="191" t="s">
        <v>162</v>
      </c>
      <c r="B2" s="192"/>
      <c r="C2" s="192"/>
      <c r="D2" s="192"/>
      <c r="E2" s="192"/>
      <c r="F2" s="192"/>
      <c r="G2" s="192"/>
      <c r="H2" s="192"/>
      <c r="I2" s="192"/>
      <c r="J2" s="192"/>
      <c r="K2" s="192"/>
      <c r="L2" s="192"/>
      <c r="M2" s="185" t="s">
        <v>297</v>
      </c>
    </row>
    <row r="3" spans="1:19" s="150" customFormat="1" ht="23.25" customHeight="1">
      <c r="A3" s="194" t="s">
        <v>267</v>
      </c>
      <c r="B3" s="195"/>
      <c r="C3" s="195"/>
      <c r="D3" s="195"/>
      <c r="E3" s="195"/>
      <c r="F3" s="195"/>
      <c r="G3" s="195"/>
      <c r="H3" s="195"/>
      <c r="I3" s="195"/>
      <c r="J3" s="195"/>
      <c r="K3" s="195"/>
      <c r="L3" s="195"/>
      <c r="M3" s="149"/>
    </row>
    <row r="4" spans="1:19" s="147" customFormat="1" ht="24" customHeight="1">
      <c r="A4" s="143" t="s">
        <v>133</v>
      </c>
      <c r="B4" s="93"/>
      <c r="C4" s="93"/>
      <c r="D4" s="93"/>
      <c r="E4" s="93"/>
      <c r="F4" s="93"/>
      <c r="G4" s="94" t="str">
        <f>'【薬局】】賃上2-1号申請書'!G3</f>
        <v>法人名：</v>
      </c>
      <c r="H4" s="144"/>
      <c r="I4" s="144"/>
      <c r="J4" s="144"/>
      <c r="K4" s="144"/>
      <c r="L4" s="183" t="s">
        <v>251</v>
      </c>
      <c r="M4" s="146"/>
    </row>
    <row r="5" spans="1:19" ht="26.25" customHeight="1">
      <c r="A5" s="143" t="s">
        <v>282</v>
      </c>
      <c r="B5" s="144"/>
      <c r="C5" s="144"/>
      <c r="D5" s="144"/>
      <c r="E5" s="144"/>
      <c r="F5" s="144"/>
      <c r="G5" s="145" t="str">
        <f>'1号申請書兼請求書'!Z32</f>
        <v>氏名：</v>
      </c>
      <c r="H5" s="92" t="s">
        <v>157</v>
      </c>
      <c r="I5" s="93"/>
      <c r="J5" s="93"/>
      <c r="K5" s="93"/>
      <c r="L5" s="176">
        <f>SUM($L$13:$L$16)</f>
        <v>0</v>
      </c>
    </row>
    <row r="6" spans="1:19" ht="26.25" customHeight="1">
      <c r="A6" s="92" t="s">
        <v>170</v>
      </c>
      <c r="B6" s="93"/>
      <c r="C6" s="93"/>
      <c r="D6" s="93"/>
      <c r="E6" s="93"/>
      <c r="F6" s="93"/>
      <c r="G6" s="94" t="str">
        <f>'【薬局】】賃上2-1号申請書'!G5</f>
        <v>第１号様式別紙のとおり</v>
      </c>
      <c r="H6" s="92" t="s">
        <v>158</v>
      </c>
      <c r="I6" s="93"/>
      <c r="J6" s="93"/>
      <c r="K6" s="93"/>
      <c r="L6" s="176">
        <f>'【薬局】】賃上2-1号申請書'!G44</f>
        <v>0</v>
      </c>
    </row>
    <row r="7" spans="1:19" ht="26.25" customHeight="1">
      <c r="A7" s="92" t="s">
        <v>186</v>
      </c>
      <c r="B7" s="93"/>
      <c r="C7" s="93"/>
      <c r="D7" s="93"/>
      <c r="E7" s="93"/>
      <c r="F7" s="93"/>
      <c r="G7" s="94" t="str">
        <f>IF(COUNTIF($F$11:$F$22,"×"),"×","○")</f>
        <v>○</v>
      </c>
      <c r="H7" s="92" t="s">
        <v>156</v>
      </c>
      <c r="I7" s="93"/>
      <c r="J7" s="93"/>
      <c r="K7" s="93"/>
      <c r="L7" s="80" t="str">
        <f>IF(L5&gt;=L6,"○","×")</f>
        <v>○</v>
      </c>
    </row>
    <row r="8" spans="1:19" ht="26.25" customHeight="1">
      <c r="A8" s="92" t="s">
        <v>208</v>
      </c>
      <c r="B8" s="93"/>
      <c r="C8" s="93"/>
      <c r="D8" s="93"/>
      <c r="E8" s="93"/>
      <c r="F8" s="93"/>
      <c r="G8" s="181" t="s">
        <v>181</v>
      </c>
      <c r="H8" s="92" t="s">
        <v>159</v>
      </c>
      <c r="I8" s="93"/>
      <c r="J8" s="93"/>
      <c r="K8" s="93"/>
      <c r="L8" s="176">
        <f>IF(ROUNDDOWN(L6-L5,-3)&lt;=0,0,ROUNDDOWN(L6-L5,-3))</f>
        <v>0</v>
      </c>
      <c r="N8" s="87" t="s">
        <v>134</v>
      </c>
      <c r="O8" s="87" t="s">
        <v>122</v>
      </c>
    </row>
    <row r="9" spans="1:19" ht="26.25" customHeight="1">
      <c r="A9" s="92"/>
      <c r="B9" s="93"/>
      <c r="C9" s="93"/>
      <c r="D9" s="93"/>
      <c r="E9" s="93"/>
      <c r="F9" s="93"/>
      <c r="G9" s="117"/>
      <c r="H9" s="92" t="s">
        <v>160</v>
      </c>
      <c r="I9" s="93"/>
      <c r="J9" s="93"/>
      <c r="K9" s="93"/>
      <c r="L9" s="177">
        <f>L6-L8</f>
        <v>0</v>
      </c>
      <c r="N9" s="87" t="s">
        <v>134</v>
      </c>
      <c r="O9" s="87" t="s">
        <v>122</v>
      </c>
    </row>
    <row r="10" spans="1:19" ht="41.25" customHeight="1">
      <c r="A10" s="193" t="s">
        <v>300</v>
      </c>
      <c r="B10" s="193"/>
      <c r="C10" s="193"/>
      <c r="D10" s="193"/>
      <c r="E10" s="193"/>
      <c r="F10" s="193"/>
      <c r="G10" s="193"/>
      <c r="H10" s="193" t="s">
        <v>155</v>
      </c>
      <c r="I10" s="193"/>
      <c r="J10" s="193"/>
      <c r="K10" s="193"/>
      <c r="L10" s="193"/>
      <c r="M10" s="95"/>
    </row>
    <row r="11" spans="1:19" ht="40.5" customHeight="1">
      <c r="A11" s="85" t="s">
        <v>224</v>
      </c>
      <c r="B11" s="97"/>
      <c r="C11" s="97"/>
      <c r="D11" s="97"/>
      <c r="E11" s="97"/>
      <c r="F11" s="98"/>
      <c r="G11" s="99"/>
      <c r="H11" s="96" t="str">
        <f>A11</f>
        <v>対象職員の賃金改善実績の有無（右欄に○・×を記載）</v>
      </c>
      <c r="I11" s="97"/>
      <c r="J11" s="97"/>
      <c r="K11" s="98"/>
      <c r="L11" s="100">
        <f>G11</f>
        <v>0</v>
      </c>
      <c r="M11" s="101" t="s">
        <v>294</v>
      </c>
      <c r="N11" s="87" t="s">
        <v>134</v>
      </c>
      <c r="O11" s="87" t="s">
        <v>122</v>
      </c>
    </row>
    <row r="12" spans="1:19" ht="72.75" customHeight="1">
      <c r="A12" s="102" t="s">
        <v>144</v>
      </c>
      <c r="B12" s="103" t="s">
        <v>187</v>
      </c>
      <c r="C12" s="103" t="s">
        <v>225</v>
      </c>
      <c r="D12" s="103" t="s">
        <v>179</v>
      </c>
      <c r="E12" s="103" t="s">
        <v>188</v>
      </c>
      <c r="F12" s="103" t="s">
        <v>189</v>
      </c>
      <c r="G12" s="103" t="s">
        <v>190</v>
      </c>
      <c r="H12" s="102" t="s">
        <v>144</v>
      </c>
      <c r="I12" s="103" t="s">
        <v>187</v>
      </c>
      <c r="J12" s="103" t="s">
        <v>225</v>
      </c>
      <c r="K12" s="103" t="s">
        <v>179</v>
      </c>
      <c r="L12" s="103" t="s">
        <v>149</v>
      </c>
      <c r="M12" s="101" t="s">
        <v>191</v>
      </c>
    </row>
    <row r="13" spans="1:19" ht="41.25" customHeight="1">
      <c r="A13" s="104" t="s">
        <v>153</v>
      </c>
      <c r="B13" s="105"/>
      <c r="C13" s="106"/>
      <c r="D13" s="107"/>
      <c r="E13" s="106"/>
      <c r="F13" s="100" t="str">
        <f>IF(E13&gt;=C13,"○","×")</f>
        <v>○</v>
      </c>
      <c r="G13" s="108" t="e">
        <f>((B13*C13*D13)/B13)/D13</f>
        <v>#DIV/0!</v>
      </c>
      <c r="H13" s="104" t="s">
        <v>148</v>
      </c>
      <c r="I13" s="172">
        <f t="shared" ref="I13:K15" si="0">B13</f>
        <v>0</v>
      </c>
      <c r="J13" s="170">
        <f t="shared" si="0"/>
        <v>0</v>
      </c>
      <c r="K13" s="174">
        <f t="shared" si="0"/>
        <v>0</v>
      </c>
      <c r="L13" s="170">
        <f>I13*J13*K13</f>
        <v>0</v>
      </c>
      <c r="M13" s="101" t="s">
        <v>295</v>
      </c>
    </row>
    <row r="14" spans="1:19" ht="41.25" customHeight="1">
      <c r="A14" s="104" t="s">
        <v>152</v>
      </c>
      <c r="B14" s="105"/>
      <c r="C14" s="106"/>
      <c r="D14" s="107"/>
      <c r="E14" s="106"/>
      <c r="F14" s="100" t="str">
        <f>IF(E14&gt;=C14,"○","×")</f>
        <v>○</v>
      </c>
      <c r="G14" s="108" t="e">
        <f>((B14*C14*D14)/B14)/D14</f>
        <v>#DIV/0!</v>
      </c>
      <c r="H14" s="104" t="s">
        <v>150</v>
      </c>
      <c r="I14" s="172">
        <f t="shared" si="0"/>
        <v>0</v>
      </c>
      <c r="J14" s="170">
        <f t="shared" si="0"/>
        <v>0</v>
      </c>
      <c r="K14" s="174">
        <f t="shared" si="0"/>
        <v>0</v>
      </c>
      <c r="L14" s="170">
        <f>I14*J14*K14</f>
        <v>0</v>
      </c>
      <c r="M14" s="101" t="s">
        <v>145</v>
      </c>
    </row>
    <row r="15" spans="1:19" s="126" customFormat="1" ht="41.25" customHeight="1">
      <c r="A15" s="118" t="s">
        <v>154</v>
      </c>
      <c r="B15" s="119"/>
      <c r="C15" s="120"/>
      <c r="D15" s="121"/>
      <c r="E15" s="120"/>
      <c r="F15" s="122" t="e">
        <f>IF(E15&gt;=G15,"○","×")</f>
        <v>#DIV/0!</v>
      </c>
      <c r="G15" s="123" t="e">
        <f>(B15*C15)/B15/D15</f>
        <v>#DIV/0!</v>
      </c>
      <c r="H15" s="118" t="s">
        <v>151</v>
      </c>
      <c r="I15" s="173">
        <f t="shared" si="0"/>
        <v>0</v>
      </c>
      <c r="J15" s="171">
        <f t="shared" si="0"/>
        <v>0</v>
      </c>
      <c r="K15" s="175">
        <f t="shared" si="0"/>
        <v>0</v>
      </c>
      <c r="L15" s="171">
        <f>I15*J15</f>
        <v>0</v>
      </c>
      <c r="M15" s="124" t="s">
        <v>146</v>
      </c>
      <c r="N15" s="125">
        <v>1</v>
      </c>
      <c r="O15" s="125">
        <v>2</v>
      </c>
      <c r="P15" s="125">
        <v>3</v>
      </c>
      <c r="Q15" s="125">
        <v>4</v>
      </c>
      <c r="R15" s="125">
        <v>5</v>
      </c>
      <c r="S15" s="125">
        <v>6</v>
      </c>
    </row>
    <row r="16" spans="1:19" ht="73.5" customHeight="1">
      <c r="A16" s="188" t="s">
        <v>192</v>
      </c>
      <c r="B16" s="189"/>
      <c r="C16" s="189"/>
      <c r="D16" s="189"/>
      <c r="E16" s="170">
        <f>'【薬局】賃上7号2.0％超'!I5</f>
        <v>0</v>
      </c>
      <c r="F16" s="109" t="str">
        <f>'【薬局】賃上7号2.0％超'!J5</f>
        <v>○</v>
      </c>
      <c r="G16" s="108" t="e">
        <f>'【薬局】賃上7号2.0％超'!K5</f>
        <v>#DIV/0!</v>
      </c>
      <c r="H16" s="188" t="s">
        <v>192</v>
      </c>
      <c r="I16" s="189"/>
      <c r="J16" s="189"/>
      <c r="K16" s="189"/>
      <c r="L16" s="170">
        <f>'【薬局】賃上7号2.0％超'!L5</f>
        <v>0</v>
      </c>
      <c r="M16" s="101" t="s">
        <v>193</v>
      </c>
    </row>
    <row r="17" spans="1:19" ht="33.75" customHeight="1">
      <c r="A17" s="96" t="s">
        <v>298</v>
      </c>
      <c r="B17" s="97"/>
      <c r="C17" s="97"/>
      <c r="D17" s="97"/>
      <c r="E17" s="97"/>
      <c r="F17" s="98"/>
      <c r="G17" s="99"/>
      <c r="H17" s="196" t="str">
        <f>A17</f>
        <v>（職種内訳）「　　　　　　　」の賃金改善実績の有無（右欄に○・×を記載）</v>
      </c>
      <c r="I17" s="197"/>
      <c r="J17" s="97"/>
      <c r="K17" s="98"/>
      <c r="L17" s="100">
        <f>G17</f>
        <v>0</v>
      </c>
      <c r="M17" s="101" t="s">
        <v>296</v>
      </c>
      <c r="N17" s="87" t="s">
        <v>134</v>
      </c>
      <c r="O17" s="87" t="s">
        <v>122</v>
      </c>
    </row>
    <row r="18" spans="1:19" ht="72.75" customHeight="1">
      <c r="A18" s="102" t="s">
        <v>144</v>
      </c>
      <c r="B18" s="103" t="s">
        <v>187</v>
      </c>
      <c r="C18" s="103" t="s">
        <v>225</v>
      </c>
      <c r="D18" s="103" t="s">
        <v>179</v>
      </c>
      <c r="E18" s="103" t="s">
        <v>188</v>
      </c>
      <c r="F18" s="103" t="s">
        <v>189</v>
      </c>
      <c r="G18" s="103" t="s">
        <v>190</v>
      </c>
      <c r="H18" s="102" t="s">
        <v>144</v>
      </c>
      <c r="I18" s="103" t="s">
        <v>187</v>
      </c>
      <c r="J18" s="103" t="s">
        <v>225</v>
      </c>
      <c r="K18" s="103" t="s">
        <v>179</v>
      </c>
      <c r="L18" s="103" t="s">
        <v>149</v>
      </c>
      <c r="M18" s="101" t="s">
        <v>191</v>
      </c>
    </row>
    <row r="19" spans="1:19" ht="41.25" customHeight="1">
      <c r="A19" s="104" t="s">
        <v>153</v>
      </c>
      <c r="B19" s="105"/>
      <c r="C19" s="106"/>
      <c r="D19" s="107"/>
      <c r="E19" s="106"/>
      <c r="F19" s="100" t="str">
        <f>IF(E19&gt;=C19,"○","×")</f>
        <v>○</v>
      </c>
      <c r="G19" s="108" t="e">
        <f>((B19*C19*D19)/B19)/D19</f>
        <v>#DIV/0!</v>
      </c>
      <c r="H19" s="104" t="s">
        <v>148</v>
      </c>
      <c r="I19" s="172">
        <f t="shared" ref="I19:K21" si="1">B19</f>
        <v>0</v>
      </c>
      <c r="J19" s="170">
        <f t="shared" si="1"/>
        <v>0</v>
      </c>
      <c r="K19" s="174">
        <f t="shared" si="1"/>
        <v>0</v>
      </c>
      <c r="L19" s="170">
        <f>I19*J19*K19</f>
        <v>0</v>
      </c>
      <c r="M19" s="101" t="s">
        <v>295</v>
      </c>
    </row>
    <row r="20" spans="1:19" ht="41.25" customHeight="1">
      <c r="A20" s="104" t="s">
        <v>152</v>
      </c>
      <c r="B20" s="105"/>
      <c r="C20" s="106"/>
      <c r="D20" s="107"/>
      <c r="E20" s="106"/>
      <c r="F20" s="100" t="str">
        <f>IF(E20&gt;=C20,"○","×")</f>
        <v>○</v>
      </c>
      <c r="G20" s="108" t="e">
        <f>((B20*C20*D20)/B20)/D20</f>
        <v>#DIV/0!</v>
      </c>
      <c r="H20" s="104" t="s">
        <v>150</v>
      </c>
      <c r="I20" s="172">
        <f t="shared" si="1"/>
        <v>0</v>
      </c>
      <c r="J20" s="170">
        <f t="shared" si="1"/>
        <v>0</v>
      </c>
      <c r="K20" s="174">
        <f t="shared" si="1"/>
        <v>0</v>
      </c>
      <c r="L20" s="170">
        <f>I20*J20*K20</f>
        <v>0</v>
      </c>
      <c r="M20" s="101" t="s">
        <v>145</v>
      </c>
    </row>
    <row r="21" spans="1:19" s="126" customFormat="1" ht="41.25" customHeight="1">
      <c r="A21" s="118" t="s">
        <v>154</v>
      </c>
      <c r="B21" s="119"/>
      <c r="C21" s="120"/>
      <c r="D21" s="121"/>
      <c r="E21" s="120"/>
      <c r="F21" s="122" t="e">
        <f>IF(E21&gt;=G21,"○","×")</f>
        <v>#DIV/0!</v>
      </c>
      <c r="G21" s="123" t="e">
        <f>(B21*C21)/B21/D21</f>
        <v>#DIV/0!</v>
      </c>
      <c r="H21" s="118" t="s">
        <v>151</v>
      </c>
      <c r="I21" s="173">
        <f t="shared" si="1"/>
        <v>0</v>
      </c>
      <c r="J21" s="171">
        <f t="shared" si="1"/>
        <v>0</v>
      </c>
      <c r="K21" s="175">
        <f t="shared" si="1"/>
        <v>0</v>
      </c>
      <c r="L21" s="171">
        <f>I21*J21</f>
        <v>0</v>
      </c>
      <c r="M21" s="124" t="s">
        <v>146</v>
      </c>
      <c r="N21" s="125">
        <v>1</v>
      </c>
      <c r="O21" s="125">
        <v>2</v>
      </c>
      <c r="P21" s="125">
        <v>3</v>
      </c>
      <c r="Q21" s="125">
        <v>4</v>
      </c>
      <c r="R21" s="125">
        <v>5</v>
      </c>
      <c r="S21" s="125">
        <v>6</v>
      </c>
    </row>
    <row r="22" spans="1:19" ht="73.5" customHeight="1">
      <c r="A22" s="188" t="s">
        <v>192</v>
      </c>
      <c r="B22" s="189"/>
      <c r="C22" s="189"/>
      <c r="D22" s="190"/>
      <c r="E22" s="170">
        <f>'【薬局】賃上7号2.0％超'!I8</f>
        <v>0</v>
      </c>
      <c r="F22" s="109" t="str">
        <f>'【薬局】賃上7号2.0％超'!J8</f>
        <v>○</v>
      </c>
      <c r="G22" s="108" t="e">
        <f>'【薬局】賃上7号2.0％超'!K8</f>
        <v>#DIV/0!</v>
      </c>
      <c r="H22" s="188" t="s">
        <v>192</v>
      </c>
      <c r="I22" s="189"/>
      <c r="J22" s="189"/>
      <c r="K22" s="190"/>
      <c r="L22" s="170">
        <f>'【薬局】賃上7号2.0％超'!L8</f>
        <v>0</v>
      </c>
      <c r="M22" s="101" t="s">
        <v>193</v>
      </c>
    </row>
  </sheetData>
  <mergeCells count="9">
    <mergeCell ref="A22:D22"/>
    <mergeCell ref="H22:K22"/>
    <mergeCell ref="A2:L2"/>
    <mergeCell ref="A10:G10"/>
    <mergeCell ref="H10:L10"/>
    <mergeCell ref="A16:D16"/>
    <mergeCell ref="H16:K16"/>
    <mergeCell ref="A3:L3"/>
    <mergeCell ref="H17:I17"/>
  </mergeCells>
  <phoneticPr fontId="36"/>
  <conditionalFormatting sqref="A16 G16:H16 L16 A22 G22:H22 L22">
    <cfRule type="expression" dxfId="5" priority="7">
      <formula>$G$2="×"</formula>
    </cfRule>
  </conditionalFormatting>
  <conditionalFormatting sqref="A13:L15">
    <cfRule type="expression" dxfId="4" priority="2">
      <formula>$G$2="×"</formula>
    </cfRule>
  </conditionalFormatting>
  <conditionalFormatting sqref="A19:L21">
    <cfRule type="expression" dxfId="3" priority="1">
      <formula>$G$2="×"</formula>
    </cfRule>
  </conditionalFormatting>
  <dataValidations count="4">
    <dataValidation type="list" allowBlank="1" showInputMessage="1" showErrorMessage="1" sqref="G9" xr:uid="{8CDC68CE-4081-4E79-8133-964A35D37189}">
      <formula1>$N$9:$O$9</formula1>
    </dataValidation>
    <dataValidation type="list" allowBlank="1" showInputMessage="1" showErrorMessage="1" sqref="G8" xr:uid="{79EDF276-F7C2-4FAC-9F2C-C9F3818958DB}">
      <formula1>$N$8:$O$8</formula1>
    </dataValidation>
    <dataValidation type="list" allowBlank="1" showInputMessage="1" showErrorMessage="1" sqref="D15 D21" xr:uid="{214874D9-EA04-4B92-ABC0-364EF3B179B8}">
      <formula1>$N$15:$S$15</formula1>
    </dataValidation>
    <dataValidation type="list" allowBlank="1" showInputMessage="1" showErrorMessage="1" sqref="G11 G17" xr:uid="{369AC383-118B-4D88-B239-F0EC51304367}">
      <formula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tint="0.39997558519241921"/>
    <pageSetUpPr fitToPage="1"/>
  </sheetPr>
  <dimension ref="A1:O8"/>
  <sheetViews>
    <sheetView view="pageBreakPreview" zoomScale="80" zoomScaleNormal="100" zoomScaleSheetLayoutView="80" workbookViewId="0">
      <selection activeCell="L4" sqref="L4"/>
    </sheetView>
  </sheetViews>
  <sheetFormatPr defaultRowHeight="13.5"/>
  <cols>
    <col min="1" max="1" width="37.875" style="87" customWidth="1"/>
    <col min="2" max="5" width="15.125" style="88" customWidth="1"/>
    <col min="6" max="6" width="16.5" style="88" customWidth="1"/>
    <col min="7" max="7" width="24.25" style="88" customWidth="1"/>
    <col min="8" max="8" width="19.75" style="88" customWidth="1"/>
    <col min="9" max="9" width="22.125" style="88" customWidth="1"/>
    <col min="10" max="11" width="18.25" style="88" customWidth="1"/>
    <col min="12" max="12" width="42.125" style="87" customWidth="1"/>
    <col min="13" max="13" width="77.5" style="91" customWidth="1"/>
    <col min="14" max="19" width="14.625" style="87" customWidth="1"/>
    <col min="20" max="20" width="18.875" style="87" customWidth="1"/>
    <col min="21" max="21" width="9" style="87"/>
    <col min="22" max="28" width="9" style="87" customWidth="1"/>
    <col min="29" max="16384" width="9" style="87"/>
  </cols>
  <sheetData>
    <row r="1" spans="1:15" ht="51" customHeight="1">
      <c r="A1" s="130" t="s">
        <v>245</v>
      </c>
      <c r="B1" s="400" t="s">
        <v>194</v>
      </c>
      <c r="C1" s="400"/>
      <c r="D1" s="400"/>
      <c r="E1" s="400"/>
      <c r="F1" s="400"/>
      <c r="G1" s="400"/>
      <c r="H1" s="400"/>
      <c r="I1" s="400"/>
      <c r="J1" s="400"/>
      <c r="K1" s="400"/>
      <c r="L1" s="148" t="str">
        <f>【薬局】賃上6号報告書!G4</f>
        <v>法人名：</v>
      </c>
    </row>
    <row r="2" spans="1:15" ht="41.25" customHeight="1">
      <c r="A2" s="401" t="s">
        <v>300</v>
      </c>
      <c r="B2" s="402"/>
      <c r="C2" s="402"/>
      <c r="D2" s="402"/>
      <c r="E2" s="402"/>
      <c r="F2" s="402"/>
      <c r="G2" s="402"/>
      <c r="H2" s="402"/>
      <c r="I2" s="402"/>
      <c r="J2" s="402"/>
      <c r="K2" s="403"/>
      <c r="L2" s="142" t="s">
        <v>149</v>
      </c>
      <c r="M2" s="186" t="s">
        <v>299</v>
      </c>
    </row>
    <row r="3" spans="1:15" ht="42.75" customHeight="1">
      <c r="A3" s="96" t="str">
        <f>【薬局】賃上6号報告書!A11</f>
        <v>対象職員の賃金改善実績の有無（右欄に○・×を記載）</v>
      </c>
      <c r="B3" s="110"/>
      <c r="C3" s="110"/>
      <c r="D3" s="110"/>
      <c r="E3" s="110"/>
      <c r="F3" s="110"/>
      <c r="G3" s="110"/>
      <c r="H3" s="110"/>
      <c r="I3" s="110"/>
      <c r="J3" s="110"/>
      <c r="K3" s="111"/>
      <c r="L3" s="99"/>
      <c r="M3" s="101" t="s">
        <v>195</v>
      </c>
      <c r="N3" s="87" t="s">
        <v>134</v>
      </c>
      <c r="O3" s="87" t="s">
        <v>122</v>
      </c>
    </row>
    <row r="4" spans="1:15" ht="72.75" customHeight="1">
      <c r="A4" s="102" t="s">
        <v>144</v>
      </c>
      <c r="B4" s="103" t="s">
        <v>196</v>
      </c>
      <c r="C4" s="103" t="s">
        <v>197</v>
      </c>
      <c r="D4" s="103" t="s">
        <v>198</v>
      </c>
      <c r="E4" s="103" t="s">
        <v>199</v>
      </c>
      <c r="F4" s="103" t="s">
        <v>200</v>
      </c>
      <c r="G4" s="103" t="s">
        <v>201</v>
      </c>
      <c r="H4" s="103" t="s">
        <v>202</v>
      </c>
      <c r="I4" s="103" t="s">
        <v>188</v>
      </c>
      <c r="J4" s="103" t="s">
        <v>203</v>
      </c>
      <c r="K4" s="103" t="s">
        <v>190</v>
      </c>
      <c r="L4" s="103" t="s">
        <v>149</v>
      </c>
      <c r="M4" s="101" t="s">
        <v>191</v>
      </c>
    </row>
    <row r="5" spans="1:15" ht="84.75" customHeight="1">
      <c r="A5" s="104" t="s">
        <v>204</v>
      </c>
      <c r="B5" s="106"/>
      <c r="C5" s="106"/>
      <c r="D5" s="112" t="e">
        <f>C5/B5</f>
        <v>#DIV/0!</v>
      </c>
      <c r="E5" s="113" t="e">
        <f>(D5-0.02)*B5</f>
        <v>#DIV/0!</v>
      </c>
      <c r="F5" s="114"/>
      <c r="G5" s="115"/>
      <c r="H5" s="116"/>
      <c r="I5" s="106"/>
      <c r="J5" s="100" t="str">
        <f>IF(I5&gt;=C5,"○","×")</f>
        <v>○</v>
      </c>
      <c r="K5" s="108" t="e">
        <f>((F5*G5*H5)/H5)/G5</f>
        <v>#DIV/0!</v>
      </c>
      <c r="L5" s="170">
        <f>F5*G5*H5</f>
        <v>0</v>
      </c>
      <c r="M5" s="101" t="s">
        <v>205</v>
      </c>
    </row>
    <row r="6" spans="1:15" ht="46.5" customHeight="1">
      <c r="A6" s="96" t="str">
        <f>【薬局】賃上6号報告書!A17</f>
        <v>（職種内訳）「　　　　　　　」の賃金改善実績の有無（右欄に○・×を記載）</v>
      </c>
      <c r="B6" s="97"/>
      <c r="C6" s="97"/>
      <c r="D6" s="97"/>
      <c r="E6" s="97"/>
      <c r="F6" s="97"/>
      <c r="G6" s="97"/>
      <c r="H6" s="97"/>
      <c r="I6" s="97"/>
      <c r="J6" s="97"/>
      <c r="K6" s="98"/>
      <c r="L6" s="99"/>
      <c r="M6" s="101" t="s">
        <v>195</v>
      </c>
      <c r="N6" s="87" t="s">
        <v>134</v>
      </c>
      <c r="O6" s="87" t="s">
        <v>122</v>
      </c>
    </row>
    <row r="7" spans="1:15" ht="66.75" customHeight="1">
      <c r="A7" s="102" t="s">
        <v>144</v>
      </c>
      <c r="B7" s="103" t="s">
        <v>196</v>
      </c>
      <c r="C7" s="103" t="s">
        <v>197</v>
      </c>
      <c r="D7" s="103" t="s">
        <v>198</v>
      </c>
      <c r="E7" s="103" t="s">
        <v>199</v>
      </c>
      <c r="F7" s="103" t="s">
        <v>200</v>
      </c>
      <c r="G7" s="103" t="s">
        <v>201</v>
      </c>
      <c r="H7" s="103" t="s">
        <v>202</v>
      </c>
      <c r="I7" s="103" t="s">
        <v>188</v>
      </c>
      <c r="J7" s="103" t="s">
        <v>203</v>
      </c>
      <c r="K7" s="103" t="s">
        <v>190</v>
      </c>
      <c r="L7" s="103" t="s">
        <v>149</v>
      </c>
      <c r="M7" s="95"/>
    </row>
    <row r="8" spans="1:15" ht="84.75" customHeight="1">
      <c r="A8" s="104" t="s">
        <v>204</v>
      </c>
      <c r="B8" s="106"/>
      <c r="C8" s="106"/>
      <c r="D8" s="112" t="e">
        <f>C8/B8</f>
        <v>#DIV/0!</v>
      </c>
      <c r="E8" s="113" t="e">
        <f>(D8-0.02)*B8</f>
        <v>#DIV/0!</v>
      </c>
      <c r="F8" s="114"/>
      <c r="G8" s="115"/>
      <c r="H8" s="116"/>
      <c r="I8" s="106"/>
      <c r="J8" s="100" t="str">
        <f>IF(I8&gt;=C8,"○","×")</f>
        <v>○</v>
      </c>
      <c r="K8" s="108" t="e">
        <f>((F8*G8*H8)/H8)/G8</f>
        <v>#DIV/0!</v>
      </c>
      <c r="L8" s="170">
        <f>F8*G8*H8</f>
        <v>0</v>
      </c>
      <c r="M8" s="101" t="s">
        <v>205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77710035-8DFD-4F4E-A247-C2808AFCD4D2}">
      <formula1>"○,×"</formula1>
    </dataValidation>
  </dataValidations>
  <printOptions horizontalCentered="1"/>
  <pageMargins left="0.23" right="0.21" top="0.74803149606299213" bottom="0.55118110236220474" header="0.31496062992125984" footer="0.31496062992125984"/>
  <pageSetup paperSize="9" scale="55" orientation="landscape"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9"/>
  </cols>
  <sheetData>
    <row r="1" spans="1:2">
      <c r="A1" s="29" t="s">
        <v>48</v>
      </c>
    </row>
    <row r="2" spans="1:2">
      <c r="A2" s="29" t="s">
        <v>49</v>
      </c>
      <c r="B2" s="29">
        <v>1</v>
      </c>
    </row>
    <row r="3" spans="1:2">
      <c r="A3" s="29" t="s">
        <v>50</v>
      </c>
      <c r="B3" s="29">
        <v>2</v>
      </c>
    </row>
    <row r="4" spans="1:2">
      <c r="A4" s="29" t="s">
        <v>51</v>
      </c>
      <c r="B4" s="29">
        <v>3</v>
      </c>
    </row>
    <row r="5" spans="1:2">
      <c r="A5" s="29" t="s">
        <v>52</v>
      </c>
      <c r="B5" s="29">
        <v>4</v>
      </c>
    </row>
    <row r="6" spans="1:2">
      <c r="A6" s="29" t="s">
        <v>53</v>
      </c>
      <c r="B6" s="29">
        <v>5</v>
      </c>
    </row>
    <row r="7" spans="1:2">
      <c r="A7" s="29" t="s">
        <v>54</v>
      </c>
      <c r="B7" s="29">
        <v>6</v>
      </c>
    </row>
    <row r="8" spans="1:2">
      <c r="A8" s="29" t="s">
        <v>55</v>
      </c>
      <c r="B8" s="29">
        <v>7</v>
      </c>
    </row>
    <row r="9" spans="1:2">
      <c r="A9" s="29" t="s">
        <v>56</v>
      </c>
      <c r="B9" s="29">
        <v>8</v>
      </c>
    </row>
    <row r="10" spans="1:2">
      <c r="A10" s="29" t="s">
        <v>57</v>
      </c>
      <c r="B10" s="29">
        <v>9</v>
      </c>
    </row>
    <row r="11" spans="1:2">
      <c r="A11" s="29" t="s">
        <v>58</v>
      </c>
      <c r="B11" s="29">
        <v>10</v>
      </c>
    </row>
    <row r="12" spans="1:2">
      <c r="A12" s="29" t="s">
        <v>59</v>
      </c>
      <c r="B12" s="29">
        <v>11</v>
      </c>
    </row>
    <row r="13" spans="1:2">
      <c r="A13" s="29" t="s">
        <v>60</v>
      </c>
      <c r="B13" s="29">
        <v>12</v>
      </c>
    </row>
    <row r="14" spans="1:2">
      <c r="A14" s="29" t="s">
        <v>61</v>
      </c>
      <c r="B14" s="29">
        <v>13</v>
      </c>
    </row>
    <row r="15" spans="1:2">
      <c r="A15" s="29" t="s">
        <v>62</v>
      </c>
      <c r="B15" s="29">
        <v>14</v>
      </c>
    </row>
    <row r="16" spans="1:2">
      <c r="A16" s="29" t="s">
        <v>63</v>
      </c>
      <c r="B16" s="29">
        <v>15</v>
      </c>
    </row>
    <row r="17" spans="1:2">
      <c r="A17" s="29" t="s">
        <v>64</v>
      </c>
      <c r="B17" s="29">
        <v>16</v>
      </c>
    </row>
    <row r="18" spans="1:2">
      <c r="A18" s="29" t="s">
        <v>65</v>
      </c>
      <c r="B18" s="29">
        <v>17</v>
      </c>
    </row>
    <row r="19" spans="1:2">
      <c r="A19" s="29" t="s">
        <v>66</v>
      </c>
      <c r="B19" s="29">
        <v>18</v>
      </c>
    </row>
    <row r="20" spans="1:2">
      <c r="A20" s="29" t="s">
        <v>67</v>
      </c>
      <c r="B20" s="29">
        <v>19</v>
      </c>
    </row>
    <row r="21" spans="1:2">
      <c r="A21" s="29" t="s">
        <v>68</v>
      </c>
      <c r="B21" s="29">
        <v>20</v>
      </c>
    </row>
    <row r="22" spans="1:2">
      <c r="A22" s="29" t="s">
        <v>69</v>
      </c>
      <c r="B22" s="29">
        <v>21</v>
      </c>
    </row>
    <row r="23" spans="1:2">
      <c r="A23" s="29" t="s">
        <v>70</v>
      </c>
      <c r="B23" s="29">
        <v>22</v>
      </c>
    </row>
    <row r="24" spans="1:2">
      <c r="A24" s="29" t="s">
        <v>71</v>
      </c>
      <c r="B24" s="29">
        <v>23</v>
      </c>
    </row>
    <row r="25" spans="1:2">
      <c r="A25" s="29" t="s">
        <v>72</v>
      </c>
      <c r="B25" s="29">
        <v>24</v>
      </c>
    </row>
    <row r="26" spans="1:2">
      <c r="A26" s="29" t="s">
        <v>73</v>
      </c>
      <c r="B26" s="29">
        <v>25</v>
      </c>
    </row>
    <row r="27" spans="1:2">
      <c r="A27" s="29" t="s">
        <v>74</v>
      </c>
      <c r="B27" s="29">
        <v>26</v>
      </c>
    </row>
    <row r="28" spans="1:2">
      <c r="A28" s="29" t="s">
        <v>75</v>
      </c>
      <c r="B28" s="29">
        <v>27</v>
      </c>
    </row>
    <row r="29" spans="1:2">
      <c r="A29" s="29" t="s">
        <v>76</v>
      </c>
      <c r="B29" s="29">
        <v>28</v>
      </c>
    </row>
    <row r="30" spans="1:2">
      <c r="A30" s="29" t="s">
        <v>77</v>
      </c>
      <c r="B30" s="29">
        <v>29</v>
      </c>
    </row>
    <row r="31" spans="1:2">
      <c r="A31" s="29" t="s">
        <v>78</v>
      </c>
      <c r="B31" s="29">
        <v>30</v>
      </c>
    </row>
    <row r="32" spans="1:2">
      <c r="A32" s="29" t="s">
        <v>79</v>
      </c>
      <c r="B32" s="29">
        <v>31</v>
      </c>
    </row>
    <row r="33" spans="1:2">
      <c r="A33" s="29" t="s">
        <v>80</v>
      </c>
      <c r="B33" s="29">
        <v>32</v>
      </c>
    </row>
    <row r="34" spans="1:2">
      <c r="A34" s="29" t="s">
        <v>81</v>
      </c>
      <c r="B34" s="29">
        <v>33</v>
      </c>
    </row>
    <row r="35" spans="1:2">
      <c r="A35" s="29" t="s">
        <v>82</v>
      </c>
      <c r="B35" s="29">
        <v>34</v>
      </c>
    </row>
    <row r="36" spans="1:2">
      <c r="A36" s="29" t="s">
        <v>83</v>
      </c>
      <c r="B36" s="29">
        <v>35</v>
      </c>
    </row>
    <row r="37" spans="1:2">
      <c r="A37" s="29" t="s">
        <v>84</v>
      </c>
      <c r="B37" s="29">
        <v>36</v>
      </c>
    </row>
    <row r="38" spans="1:2">
      <c r="A38" s="29" t="s">
        <v>85</v>
      </c>
      <c r="B38" s="29">
        <v>37</v>
      </c>
    </row>
    <row r="39" spans="1:2">
      <c r="A39" s="29" t="s">
        <v>86</v>
      </c>
      <c r="B39" s="29">
        <v>38</v>
      </c>
    </row>
    <row r="40" spans="1:2">
      <c r="A40" s="29" t="s">
        <v>87</v>
      </c>
      <c r="B40" s="29">
        <v>39</v>
      </c>
    </row>
    <row r="41" spans="1:2">
      <c r="A41" s="29" t="s">
        <v>88</v>
      </c>
      <c r="B41" s="29">
        <v>40</v>
      </c>
    </row>
    <row r="42" spans="1:2">
      <c r="A42" s="29" t="s">
        <v>89</v>
      </c>
      <c r="B42" s="29">
        <v>41</v>
      </c>
    </row>
    <row r="43" spans="1:2">
      <c r="A43" s="29" t="s">
        <v>90</v>
      </c>
      <c r="B43" s="29">
        <v>42</v>
      </c>
    </row>
    <row r="44" spans="1:2">
      <c r="A44" s="29" t="s">
        <v>91</v>
      </c>
      <c r="B44" s="29">
        <v>43</v>
      </c>
    </row>
    <row r="45" spans="1:2">
      <c r="A45" s="29" t="s">
        <v>92</v>
      </c>
      <c r="B45" s="29">
        <v>44</v>
      </c>
    </row>
    <row r="46" spans="1:2">
      <c r="A46" s="29" t="s">
        <v>93</v>
      </c>
      <c r="B46" s="29">
        <v>45</v>
      </c>
    </row>
    <row r="47" spans="1:2">
      <c r="A47" s="29" t="s">
        <v>94</v>
      </c>
      <c r="B47" s="29">
        <v>46</v>
      </c>
    </row>
    <row r="48" spans="1:2">
      <c r="A48" s="29" t="s">
        <v>95</v>
      </c>
      <c r="B48" s="29">
        <v>47</v>
      </c>
    </row>
  </sheetData>
  <phoneticPr fontId="36"/>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FFC000"/>
  </sheetPr>
  <dimension ref="A1:CC118"/>
  <sheetViews>
    <sheetView showGridLines="0" tabSelected="1" view="pageBreakPreview" zoomScale="97" zoomScaleNormal="100" zoomScaleSheetLayoutView="85" workbookViewId="0">
      <selection activeCell="N41" sqref="N41:W41"/>
    </sheetView>
  </sheetViews>
  <sheetFormatPr defaultColWidth="1.375" defaultRowHeight="6.75" customHeight="1"/>
  <cols>
    <col min="1" max="5" width="3.375" style="9" customWidth="1"/>
    <col min="6" max="6" width="5.375" style="9" customWidth="1"/>
    <col min="7" max="12" width="1.375" style="9"/>
    <col min="13" max="13" width="11.375" style="9" customWidth="1"/>
    <col min="14" max="61" width="1.375" style="9"/>
    <col min="62" max="62" width="1.375" style="9" customWidth="1"/>
    <col min="63" max="65" width="1.375" style="9"/>
    <col min="66" max="66" width="1.375" style="9" customWidth="1"/>
    <col min="67" max="79" width="1.375" style="9"/>
    <col min="80" max="81" width="2.375" style="9" customWidth="1"/>
    <col min="82" max="16384" width="1.375" style="9"/>
  </cols>
  <sheetData>
    <row r="1" spans="1:77" ht="15.75" customHeight="1">
      <c r="A1" s="3" t="s">
        <v>180</v>
      </c>
      <c r="B1" s="3"/>
      <c r="C1" s="3"/>
      <c r="D1" s="3"/>
      <c r="E1" s="3"/>
      <c r="F1" s="3"/>
      <c r="G1" s="1"/>
      <c r="H1" s="1"/>
      <c r="I1" s="1"/>
      <c r="J1" s="2"/>
      <c r="K1" s="2"/>
      <c r="L1" s="2"/>
      <c r="M1" s="2"/>
      <c r="N1" s="2"/>
      <c r="O1" s="2"/>
      <c r="P1" s="2"/>
      <c r="Q1" s="2"/>
      <c r="R1" s="155"/>
      <c r="S1" s="155"/>
      <c r="T1" s="155"/>
      <c r="U1" s="155"/>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4"/>
      <c r="BK1" s="5"/>
      <c r="BL1" s="6"/>
      <c r="BM1" s="6"/>
      <c r="BN1" s="6"/>
      <c r="BO1" s="6"/>
      <c r="BP1" s="6"/>
      <c r="BQ1" s="7"/>
      <c r="BR1" s="7"/>
      <c r="BS1" s="8"/>
      <c r="BT1" s="8"/>
      <c r="BU1" s="8"/>
      <c r="BV1" s="8"/>
      <c r="BW1" s="8"/>
      <c r="BX1" s="8"/>
      <c r="BY1" s="8"/>
    </row>
    <row r="2" spans="1:77" ht="6.75" customHeight="1">
      <c r="A2" s="3"/>
      <c r="B2" s="3"/>
      <c r="C2" s="359" t="s">
        <v>112</v>
      </c>
      <c r="D2" s="359"/>
      <c r="E2" s="359"/>
      <c r="F2" s="359"/>
      <c r="G2" s="359"/>
      <c r="H2" s="359"/>
      <c r="I2" s="359"/>
      <c r="J2" s="359"/>
      <c r="K2" s="359"/>
      <c r="L2" s="359"/>
      <c r="M2" s="359"/>
      <c r="N2" s="359"/>
      <c r="O2" s="359"/>
      <c r="P2" s="359"/>
      <c r="Q2" s="359"/>
      <c r="R2" s="359"/>
      <c r="S2" s="359"/>
      <c r="T2" s="359"/>
      <c r="U2" s="359"/>
      <c r="V2" s="359"/>
      <c r="W2" s="359"/>
      <c r="X2" s="359"/>
      <c r="Y2" s="359"/>
      <c r="Z2" s="359"/>
      <c r="AA2" s="359"/>
      <c r="AB2" s="359"/>
      <c r="AC2" s="359"/>
      <c r="AD2" s="359"/>
      <c r="AE2" s="359"/>
      <c r="AF2" s="359"/>
      <c r="AG2" s="359"/>
      <c r="AH2" s="359"/>
      <c r="AI2" s="359"/>
      <c r="AJ2" s="359"/>
      <c r="AK2" s="359"/>
      <c r="AL2" s="359"/>
      <c r="AM2" s="359"/>
      <c r="AN2" s="359"/>
      <c r="AO2" s="359"/>
      <c r="AP2" s="359"/>
      <c r="AQ2" s="359"/>
      <c r="AR2" s="359"/>
      <c r="AS2" s="359"/>
      <c r="AT2" s="359"/>
      <c r="AU2" s="359"/>
      <c r="AV2" s="359"/>
      <c r="AW2" s="359"/>
      <c r="AX2" s="359"/>
      <c r="AY2" s="359"/>
      <c r="AZ2" s="359"/>
      <c r="BA2" s="359"/>
      <c r="BB2" s="359"/>
      <c r="BC2" s="359"/>
      <c r="BD2" s="359"/>
      <c r="BE2" s="359"/>
      <c r="BF2" s="359"/>
      <c r="BG2" s="359"/>
      <c r="BH2" s="359"/>
      <c r="BI2" s="359"/>
      <c r="BJ2" s="359"/>
      <c r="BK2" s="359"/>
      <c r="BL2" s="359"/>
      <c r="BM2" s="359"/>
      <c r="BN2" s="359"/>
      <c r="BO2" s="359"/>
      <c r="BP2" s="359"/>
      <c r="BQ2" s="359"/>
      <c r="BR2" s="359"/>
      <c r="BS2" s="359"/>
      <c r="BT2" s="359"/>
      <c r="BU2" s="359"/>
      <c r="BV2" s="359"/>
      <c r="BW2" s="8"/>
      <c r="BX2" s="8"/>
      <c r="BY2" s="8"/>
    </row>
    <row r="3" spans="1:77" ht="6.75" customHeight="1">
      <c r="A3" s="3"/>
      <c r="B3" s="3"/>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59"/>
      <c r="AS3" s="359"/>
      <c r="AT3" s="359"/>
      <c r="AU3" s="359"/>
      <c r="AV3" s="359"/>
      <c r="AW3" s="359"/>
      <c r="AX3" s="359"/>
      <c r="AY3" s="359"/>
      <c r="AZ3" s="359"/>
      <c r="BA3" s="359"/>
      <c r="BB3" s="359"/>
      <c r="BC3" s="359"/>
      <c r="BD3" s="359"/>
      <c r="BE3" s="359"/>
      <c r="BF3" s="359"/>
      <c r="BG3" s="359"/>
      <c r="BH3" s="359"/>
      <c r="BI3" s="359"/>
      <c r="BJ3" s="359"/>
      <c r="BK3" s="359"/>
      <c r="BL3" s="359"/>
      <c r="BM3" s="359"/>
      <c r="BN3" s="359"/>
      <c r="BO3" s="359"/>
      <c r="BP3" s="359"/>
      <c r="BQ3" s="359"/>
      <c r="BR3" s="359"/>
      <c r="BS3" s="359"/>
      <c r="BT3" s="359"/>
      <c r="BU3" s="359"/>
      <c r="BV3" s="359"/>
      <c r="BW3" s="8"/>
      <c r="BX3" s="8"/>
      <c r="BY3" s="8"/>
    </row>
    <row r="4" spans="1:77" ht="6.75" customHeight="1">
      <c r="A4" s="3"/>
      <c r="B4" s="3"/>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59"/>
      <c r="AE4" s="359"/>
      <c r="AF4" s="359"/>
      <c r="AG4" s="359"/>
      <c r="AH4" s="359"/>
      <c r="AI4" s="359"/>
      <c r="AJ4" s="359"/>
      <c r="AK4" s="359"/>
      <c r="AL4" s="359"/>
      <c r="AM4" s="359"/>
      <c r="AN4" s="359"/>
      <c r="AO4" s="359"/>
      <c r="AP4" s="359"/>
      <c r="AQ4" s="359"/>
      <c r="AR4" s="359"/>
      <c r="AS4" s="359"/>
      <c r="AT4" s="359"/>
      <c r="AU4" s="359"/>
      <c r="AV4" s="359"/>
      <c r="AW4" s="359"/>
      <c r="AX4" s="359"/>
      <c r="AY4" s="359"/>
      <c r="AZ4" s="359"/>
      <c r="BA4" s="359"/>
      <c r="BB4" s="359"/>
      <c r="BC4" s="359"/>
      <c r="BD4" s="359"/>
      <c r="BE4" s="359"/>
      <c r="BF4" s="359"/>
      <c r="BG4" s="359"/>
      <c r="BH4" s="359"/>
      <c r="BI4" s="359"/>
      <c r="BJ4" s="359"/>
      <c r="BK4" s="359"/>
      <c r="BL4" s="359"/>
      <c r="BM4" s="359"/>
      <c r="BN4" s="359"/>
      <c r="BO4" s="359"/>
      <c r="BP4" s="359"/>
      <c r="BQ4" s="359"/>
      <c r="BR4" s="359"/>
      <c r="BS4" s="359"/>
      <c r="BT4" s="359"/>
      <c r="BU4" s="359"/>
      <c r="BV4" s="359"/>
      <c r="BW4" s="8"/>
      <c r="BX4" s="8"/>
      <c r="BY4" s="8"/>
    </row>
    <row r="5" spans="1:77" ht="6.75" customHeight="1">
      <c r="A5" s="3"/>
      <c r="B5" s="3"/>
      <c r="C5" s="359"/>
      <c r="D5" s="359"/>
      <c r="E5" s="359"/>
      <c r="F5" s="359"/>
      <c r="G5" s="359"/>
      <c r="H5" s="359"/>
      <c r="I5" s="359"/>
      <c r="J5" s="359"/>
      <c r="K5" s="359"/>
      <c r="L5" s="359"/>
      <c r="M5" s="359"/>
      <c r="N5" s="359"/>
      <c r="O5" s="359"/>
      <c r="P5" s="359"/>
      <c r="Q5" s="359"/>
      <c r="R5" s="359"/>
      <c r="S5" s="359"/>
      <c r="T5" s="359"/>
      <c r="U5" s="359"/>
      <c r="V5" s="359"/>
      <c r="W5" s="359"/>
      <c r="X5" s="359"/>
      <c r="Y5" s="359"/>
      <c r="Z5" s="359"/>
      <c r="AA5" s="359"/>
      <c r="AB5" s="359"/>
      <c r="AC5" s="359"/>
      <c r="AD5" s="359"/>
      <c r="AE5" s="359"/>
      <c r="AF5" s="359"/>
      <c r="AG5" s="359"/>
      <c r="AH5" s="359"/>
      <c r="AI5" s="359"/>
      <c r="AJ5" s="359"/>
      <c r="AK5" s="359"/>
      <c r="AL5" s="359"/>
      <c r="AM5" s="359"/>
      <c r="AN5" s="359"/>
      <c r="AO5" s="359"/>
      <c r="AP5" s="359"/>
      <c r="AQ5" s="359"/>
      <c r="AR5" s="359"/>
      <c r="AS5" s="359"/>
      <c r="AT5" s="359"/>
      <c r="AU5" s="359"/>
      <c r="AV5" s="359"/>
      <c r="AW5" s="359"/>
      <c r="AX5" s="359"/>
      <c r="AY5" s="359"/>
      <c r="AZ5" s="359"/>
      <c r="BA5" s="359"/>
      <c r="BB5" s="359"/>
      <c r="BC5" s="359"/>
      <c r="BD5" s="359"/>
      <c r="BE5" s="359"/>
      <c r="BF5" s="359"/>
      <c r="BG5" s="359"/>
      <c r="BH5" s="359"/>
      <c r="BI5" s="359"/>
      <c r="BJ5" s="359"/>
      <c r="BK5" s="359"/>
      <c r="BL5" s="359"/>
      <c r="BM5" s="359"/>
      <c r="BN5" s="359"/>
      <c r="BO5" s="359"/>
      <c r="BP5" s="359"/>
      <c r="BQ5" s="359"/>
      <c r="BR5" s="359"/>
      <c r="BS5" s="359"/>
      <c r="BT5" s="359"/>
      <c r="BU5" s="359"/>
      <c r="BV5" s="359"/>
      <c r="BW5" s="10"/>
      <c r="BX5" s="10"/>
      <c r="BY5" s="10"/>
    </row>
    <row r="6" spans="1:77" ht="6.75" customHeight="1">
      <c r="A6" s="3"/>
      <c r="B6" s="360" t="s">
        <v>227</v>
      </c>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0"/>
      <c r="AY6" s="360"/>
      <c r="AZ6" s="360"/>
      <c r="BA6" s="360"/>
      <c r="BB6" s="360"/>
      <c r="BC6" s="360"/>
      <c r="BD6" s="360"/>
      <c r="BE6" s="360"/>
      <c r="BF6" s="360"/>
      <c r="BG6" s="360"/>
      <c r="BH6" s="360"/>
      <c r="BI6" s="360"/>
      <c r="BJ6" s="360"/>
      <c r="BK6" s="360"/>
      <c r="BL6" s="360"/>
      <c r="BM6" s="360"/>
      <c r="BN6" s="10"/>
      <c r="BO6" s="10"/>
      <c r="BP6" s="10"/>
      <c r="BQ6" s="10"/>
      <c r="BR6" s="10"/>
      <c r="BS6" s="10"/>
      <c r="BT6" s="10"/>
      <c r="BU6" s="10"/>
      <c r="BV6" s="10"/>
      <c r="BW6" s="10"/>
      <c r="BX6" s="10"/>
      <c r="BY6" s="10"/>
    </row>
    <row r="7" spans="1:77" ht="6.75" customHeight="1">
      <c r="A7" s="3"/>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60"/>
      <c r="BN7" s="8"/>
      <c r="BO7" s="8"/>
      <c r="BP7" s="8"/>
      <c r="BQ7" s="8"/>
      <c r="BR7" s="8"/>
      <c r="BS7" s="8"/>
      <c r="BT7" s="8"/>
      <c r="BU7" s="8"/>
      <c r="BV7" s="8"/>
      <c r="BW7" s="8"/>
      <c r="BX7" s="8"/>
      <c r="BY7" s="8"/>
    </row>
    <row r="8" spans="1:77" ht="6.75" customHeight="1">
      <c r="A8" s="3"/>
      <c r="B8" s="360"/>
      <c r="C8" s="360"/>
      <c r="D8" s="360"/>
      <c r="E8" s="360"/>
      <c r="F8" s="360"/>
      <c r="G8" s="360"/>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c r="AS8" s="360"/>
      <c r="AT8" s="360"/>
      <c r="AU8" s="360"/>
      <c r="AV8" s="360"/>
      <c r="AW8" s="360"/>
      <c r="AX8" s="360"/>
      <c r="AY8" s="360"/>
      <c r="AZ8" s="360"/>
      <c r="BA8" s="360"/>
      <c r="BB8" s="360"/>
      <c r="BC8" s="360"/>
      <c r="BD8" s="360"/>
      <c r="BE8" s="360"/>
      <c r="BF8" s="360"/>
      <c r="BG8" s="360"/>
      <c r="BH8" s="360"/>
      <c r="BI8" s="360"/>
      <c r="BJ8" s="360"/>
      <c r="BK8" s="360"/>
      <c r="BL8" s="360"/>
      <c r="BM8" s="360"/>
      <c r="BN8" s="8"/>
      <c r="BO8" s="8"/>
      <c r="BP8" s="8"/>
      <c r="BQ8" s="8"/>
      <c r="BR8" s="8"/>
      <c r="BS8" s="8"/>
      <c r="BT8" s="8"/>
      <c r="BU8" s="8"/>
      <c r="BV8" s="8"/>
      <c r="BW8" s="8"/>
      <c r="BX8" s="8"/>
      <c r="BY8" s="8"/>
    </row>
    <row r="9" spans="1:77" ht="6.75" customHeight="1">
      <c r="B9" s="361" t="s">
        <v>278</v>
      </c>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row>
    <row r="10" spans="1:77" ht="7.5" customHeight="1">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row>
    <row r="11" spans="1:77" ht="6.75" customHeight="1">
      <c r="A11" s="1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1"/>
      <c r="AY11" s="361"/>
      <c r="AZ11" s="361"/>
      <c r="BA11" s="361"/>
      <c r="BB11" s="361"/>
      <c r="BC11" s="361"/>
      <c r="BD11" s="361"/>
      <c r="BE11" s="361"/>
      <c r="BF11" s="361"/>
      <c r="BG11" s="361"/>
      <c r="BH11" s="361"/>
      <c r="BI11" s="361"/>
      <c r="BJ11" s="361"/>
      <c r="BK11" s="361"/>
      <c r="BL11" s="361"/>
      <c r="BM11" s="361"/>
      <c r="BN11" s="361"/>
      <c r="BO11" s="361"/>
      <c r="BP11" s="361"/>
      <c r="BQ11" s="361"/>
      <c r="BR11" s="361"/>
      <c r="BS11" s="361"/>
      <c r="BT11" s="361"/>
      <c r="BU11" s="361"/>
      <c r="BV11" s="361"/>
      <c r="BW11" s="361"/>
      <c r="BX11" s="361"/>
      <c r="BY11" s="361"/>
    </row>
    <row r="12" spans="1:77" ht="6.75" customHeight="1">
      <c r="A12" s="10"/>
      <c r="B12" s="361"/>
      <c r="C12" s="361"/>
      <c r="D12" s="361"/>
      <c r="E12" s="361"/>
      <c r="F12" s="361"/>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c r="AJ12" s="361"/>
      <c r="AK12" s="361"/>
      <c r="AL12" s="361"/>
      <c r="AM12" s="361"/>
      <c r="AN12" s="361"/>
      <c r="AO12" s="361"/>
      <c r="AP12" s="361"/>
      <c r="AQ12" s="361"/>
      <c r="AR12" s="361"/>
      <c r="AS12" s="361"/>
      <c r="AT12" s="361"/>
      <c r="AU12" s="361"/>
      <c r="AV12" s="361"/>
      <c r="AW12" s="361"/>
      <c r="AX12" s="361"/>
      <c r="AY12" s="361"/>
      <c r="AZ12" s="361"/>
      <c r="BA12" s="361"/>
      <c r="BB12" s="361"/>
      <c r="BC12" s="361"/>
      <c r="BD12" s="361"/>
      <c r="BE12" s="361"/>
      <c r="BF12" s="361"/>
      <c r="BG12" s="361"/>
      <c r="BH12" s="361"/>
      <c r="BI12" s="361"/>
      <c r="BJ12" s="361"/>
      <c r="BK12" s="361"/>
      <c r="BL12" s="361"/>
      <c r="BM12" s="361"/>
      <c r="BN12" s="361"/>
      <c r="BO12" s="361"/>
      <c r="BP12" s="361"/>
      <c r="BQ12" s="361"/>
      <c r="BR12" s="361"/>
      <c r="BS12" s="361"/>
      <c r="BT12" s="361"/>
      <c r="BU12" s="361"/>
      <c r="BV12" s="361"/>
      <c r="BW12" s="361"/>
      <c r="BX12" s="361"/>
      <c r="BY12" s="361"/>
    </row>
    <row r="13" spans="1:77" ht="6.75" customHeight="1">
      <c r="A13" s="364" t="s">
        <v>0</v>
      </c>
      <c r="B13" s="364"/>
      <c r="C13" s="364"/>
      <c r="D13" s="364"/>
      <c r="E13" s="364"/>
      <c r="F13" s="364"/>
      <c r="G13" s="364"/>
      <c r="H13" s="364"/>
      <c r="I13" s="364"/>
      <c r="J13" s="364"/>
      <c r="K13" s="364"/>
      <c r="L13" s="364"/>
      <c r="M13" s="364"/>
      <c r="N13" s="364"/>
      <c r="O13" s="364"/>
      <c r="P13" s="364"/>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c r="AN13" s="156"/>
      <c r="AO13" s="156"/>
      <c r="AP13" s="156"/>
      <c r="AQ13" s="156"/>
      <c r="AR13" s="156"/>
      <c r="AS13" s="156"/>
      <c r="AT13" s="156"/>
      <c r="AU13" s="156"/>
      <c r="AV13" s="156"/>
      <c r="AW13" s="156"/>
      <c r="AX13" s="156"/>
      <c r="AY13" s="156"/>
      <c r="AZ13" s="362" t="e">
        <f>IF(AND(【参考】集計用シート!P3&gt;=45748,【参考】集計用シート!P3&lt;=46112),"","↓申請対象機関の日付を入力してください")</f>
        <v>#VALUE!</v>
      </c>
      <c r="BA13" s="362"/>
      <c r="BB13" s="362"/>
      <c r="BC13" s="362"/>
      <c r="BD13" s="362"/>
      <c r="BE13" s="362"/>
      <c r="BF13" s="362"/>
      <c r="BG13" s="362"/>
      <c r="BH13" s="362"/>
      <c r="BI13" s="362"/>
      <c r="BJ13" s="362"/>
      <c r="BK13" s="362"/>
      <c r="BL13" s="362"/>
      <c r="BM13" s="362"/>
      <c r="BN13" s="362"/>
      <c r="BO13" s="362"/>
      <c r="BP13" s="362"/>
      <c r="BQ13" s="362"/>
      <c r="BR13" s="362"/>
      <c r="BS13" s="362"/>
      <c r="BT13" s="362"/>
      <c r="BU13" s="362"/>
      <c r="BV13" s="362"/>
      <c r="BW13" s="362"/>
      <c r="BX13" s="362"/>
      <c r="BY13" s="362"/>
    </row>
    <row r="14" spans="1:77" ht="6.75" customHeight="1">
      <c r="A14" s="364"/>
      <c r="B14" s="364"/>
      <c r="C14" s="364"/>
      <c r="D14" s="364"/>
      <c r="E14" s="364"/>
      <c r="F14" s="364"/>
      <c r="G14" s="364"/>
      <c r="H14" s="364"/>
      <c r="I14" s="364"/>
      <c r="J14" s="364"/>
      <c r="K14" s="364"/>
      <c r="L14" s="364"/>
      <c r="M14" s="364"/>
      <c r="N14" s="364"/>
      <c r="O14" s="364"/>
      <c r="P14" s="364"/>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6"/>
      <c r="AY14" s="156"/>
      <c r="AZ14" s="362"/>
      <c r="BA14" s="362"/>
      <c r="BB14" s="362"/>
      <c r="BC14" s="362"/>
      <c r="BD14" s="362"/>
      <c r="BE14" s="362"/>
      <c r="BF14" s="362"/>
      <c r="BG14" s="362"/>
      <c r="BH14" s="362"/>
      <c r="BI14" s="362"/>
      <c r="BJ14" s="362"/>
      <c r="BK14" s="362"/>
      <c r="BL14" s="362"/>
      <c r="BM14" s="362"/>
      <c r="BN14" s="362"/>
      <c r="BO14" s="362"/>
      <c r="BP14" s="362"/>
      <c r="BQ14" s="362"/>
      <c r="BR14" s="362"/>
      <c r="BS14" s="362"/>
      <c r="BT14" s="362"/>
      <c r="BU14" s="362"/>
      <c r="BV14" s="362"/>
      <c r="BW14" s="362"/>
      <c r="BX14" s="362"/>
      <c r="BY14" s="362"/>
    </row>
    <row r="15" spans="1:77" ht="6.75" customHeight="1">
      <c r="A15" s="364"/>
      <c r="B15" s="364"/>
      <c r="C15" s="364"/>
      <c r="D15" s="364"/>
      <c r="E15" s="364"/>
      <c r="F15" s="364"/>
      <c r="G15" s="364"/>
      <c r="H15" s="364"/>
      <c r="I15" s="364"/>
      <c r="J15" s="364"/>
      <c r="K15" s="364"/>
      <c r="L15" s="364"/>
      <c r="M15" s="364"/>
      <c r="N15" s="364"/>
      <c r="O15" s="364"/>
      <c r="P15" s="364"/>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c r="AZ15" s="363"/>
      <c r="BA15" s="363"/>
      <c r="BB15" s="363"/>
      <c r="BC15" s="363"/>
      <c r="BD15" s="363"/>
      <c r="BE15" s="363"/>
      <c r="BF15" s="363"/>
      <c r="BG15" s="363"/>
      <c r="BH15" s="363"/>
      <c r="BI15" s="363"/>
      <c r="BJ15" s="363"/>
      <c r="BK15" s="363"/>
      <c r="BL15" s="363"/>
      <c r="BM15" s="363"/>
      <c r="BN15" s="363"/>
      <c r="BO15" s="363"/>
      <c r="BP15" s="363"/>
      <c r="BQ15" s="363"/>
      <c r="BR15" s="363"/>
      <c r="BS15" s="363"/>
      <c r="BT15" s="363"/>
      <c r="BU15" s="363"/>
      <c r="BV15" s="363"/>
      <c r="BW15" s="363"/>
      <c r="BX15" s="363"/>
      <c r="BY15" s="363"/>
    </row>
    <row r="16" spans="1:77" ht="11.25" customHeight="1">
      <c r="A16" s="392" t="s">
        <v>176</v>
      </c>
      <c r="B16" s="392"/>
      <c r="C16" s="392"/>
      <c r="D16" s="392"/>
      <c r="E16" s="392"/>
      <c r="F16" s="392"/>
      <c r="G16" s="392"/>
      <c r="H16" s="392"/>
      <c r="I16" s="392"/>
      <c r="J16" s="392"/>
      <c r="K16" s="392"/>
      <c r="L16" s="392"/>
      <c r="M16" s="392"/>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65" t="s">
        <v>1</v>
      </c>
      <c r="AO16" s="366"/>
      <c r="AP16" s="366"/>
      <c r="AQ16" s="366"/>
      <c r="AR16" s="366"/>
      <c r="AS16" s="366"/>
      <c r="AT16" s="366"/>
      <c r="AU16" s="366"/>
      <c r="AV16" s="366"/>
      <c r="AW16" s="366"/>
      <c r="AX16" s="366"/>
      <c r="AY16" s="367"/>
      <c r="AZ16" s="374"/>
      <c r="BA16" s="375"/>
      <c r="BB16" s="375"/>
      <c r="BC16" s="375"/>
      <c r="BD16" s="375"/>
      <c r="BE16" s="375"/>
      <c r="BF16" s="375"/>
      <c r="BG16" s="375"/>
      <c r="BH16" s="380" t="s">
        <v>2</v>
      </c>
      <c r="BI16" s="380"/>
      <c r="BJ16" s="383"/>
      <c r="BK16" s="383"/>
      <c r="BL16" s="383"/>
      <c r="BM16" s="383"/>
      <c r="BN16" s="383"/>
      <c r="BO16" s="383"/>
      <c r="BP16" s="386" t="s">
        <v>3</v>
      </c>
      <c r="BQ16" s="386"/>
      <c r="BR16" s="241"/>
      <c r="BS16" s="241"/>
      <c r="BT16" s="241"/>
      <c r="BU16" s="241"/>
      <c r="BV16" s="241"/>
      <c r="BW16" s="241"/>
      <c r="BX16" s="386" t="s">
        <v>4</v>
      </c>
      <c r="BY16" s="389"/>
    </row>
    <row r="17" spans="1:78" ht="6.75" customHeight="1">
      <c r="A17" s="392" t="s">
        <v>177</v>
      </c>
      <c r="B17" s="392"/>
      <c r="C17" s="392"/>
      <c r="D17" s="392"/>
      <c r="E17" s="392"/>
      <c r="F17" s="392"/>
      <c r="G17" s="392"/>
      <c r="H17" s="392"/>
      <c r="I17" s="392"/>
      <c r="J17" s="392"/>
      <c r="K17" s="392"/>
      <c r="L17" s="392"/>
      <c r="M17" s="392"/>
      <c r="N17" s="393"/>
      <c r="O17" s="393"/>
      <c r="P17" s="393"/>
      <c r="Q17" s="393"/>
      <c r="R17" s="393"/>
      <c r="S17" s="393"/>
      <c r="T17" s="393"/>
      <c r="U17" s="393"/>
      <c r="V17" s="393"/>
      <c r="W17" s="393"/>
      <c r="X17" s="393"/>
      <c r="Y17" s="393"/>
      <c r="Z17" s="393"/>
      <c r="AA17" s="393"/>
      <c r="AB17" s="393"/>
      <c r="AC17" s="393"/>
      <c r="AD17" s="393"/>
      <c r="AE17" s="393"/>
      <c r="AF17" s="393"/>
      <c r="AG17" s="393"/>
      <c r="AH17" s="393"/>
      <c r="AI17" s="393"/>
      <c r="AJ17" s="393"/>
      <c r="AK17" s="393"/>
      <c r="AL17" s="393"/>
      <c r="AM17" s="393"/>
      <c r="AN17" s="368"/>
      <c r="AO17" s="369"/>
      <c r="AP17" s="369"/>
      <c r="AQ17" s="369"/>
      <c r="AR17" s="369"/>
      <c r="AS17" s="369"/>
      <c r="AT17" s="369"/>
      <c r="AU17" s="369"/>
      <c r="AV17" s="369"/>
      <c r="AW17" s="369"/>
      <c r="AX17" s="369"/>
      <c r="AY17" s="370"/>
      <c r="AZ17" s="376"/>
      <c r="BA17" s="377"/>
      <c r="BB17" s="377"/>
      <c r="BC17" s="377"/>
      <c r="BD17" s="377"/>
      <c r="BE17" s="377"/>
      <c r="BF17" s="377"/>
      <c r="BG17" s="377"/>
      <c r="BH17" s="381"/>
      <c r="BI17" s="381"/>
      <c r="BJ17" s="384"/>
      <c r="BK17" s="384"/>
      <c r="BL17" s="384"/>
      <c r="BM17" s="384"/>
      <c r="BN17" s="384"/>
      <c r="BO17" s="384"/>
      <c r="BP17" s="387"/>
      <c r="BQ17" s="387"/>
      <c r="BR17" s="243"/>
      <c r="BS17" s="243"/>
      <c r="BT17" s="243"/>
      <c r="BU17" s="243"/>
      <c r="BV17" s="243"/>
      <c r="BW17" s="243"/>
      <c r="BX17" s="387"/>
      <c r="BY17" s="390"/>
    </row>
    <row r="18" spans="1:78" ht="6.75" customHeight="1">
      <c r="A18" s="392"/>
      <c r="B18" s="392"/>
      <c r="C18" s="392"/>
      <c r="D18" s="392"/>
      <c r="E18" s="392"/>
      <c r="F18" s="392"/>
      <c r="G18" s="392"/>
      <c r="H18" s="392"/>
      <c r="I18" s="392"/>
      <c r="J18" s="392"/>
      <c r="K18" s="392"/>
      <c r="L18" s="392"/>
      <c r="M18" s="392"/>
      <c r="N18" s="393"/>
      <c r="O18" s="393"/>
      <c r="P18" s="393"/>
      <c r="Q18" s="393"/>
      <c r="R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71"/>
      <c r="AO18" s="372"/>
      <c r="AP18" s="372"/>
      <c r="AQ18" s="372"/>
      <c r="AR18" s="372"/>
      <c r="AS18" s="372"/>
      <c r="AT18" s="372"/>
      <c r="AU18" s="372"/>
      <c r="AV18" s="372"/>
      <c r="AW18" s="372"/>
      <c r="AX18" s="372"/>
      <c r="AY18" s="373"/>
      <c r="AZ18" s="378"/>
      <c r="BA18" s="379"/>
      <c r="BB18" s="379"/>
      <c r="BC18" s="379"/>
      <c r="BD18" s="379"/>
      <c r="BE18" s="379"/>
      <c r="BF18" s="379"/>
      <c r="BG18" s="379"/>
      <c r="BH18" s="382"/>
      <c r="BI18" s="382"/>
      <c r="BJ18" s="385"/>
      <c r="BK18" s="385"/>
      <c r="BL18" s="385"/>
      <c r="BM18" s="385"/>
      <c r="BN18" s="385"/>
      <c r="BO18" s="385"/>
      <c r="BP18" s="388"/>
      <c r="BQ18" s="388"/>
      <c r="BR18" s="245"/>
      <c r="BS18" s="245"/>
      <c r="BT18" s="245"/>
      <c r="BU18" s="245"/>
      <c r="BV18" s="245"/>
      <c r="BW18" s="245"/>
      <c r="BX18" s="388"/>
      <c r="BY18" s="391"/>
    </row>
    <row r="19" spans="1:78" ht="6.75" customHeight="1">
      <c r="A19" s="215" t="s">
        <v>5</v>
      </c>
      <c r="B19" s="216"/>
      <c r="C19" s="216"/>
      <c r="D19" s="216"/>
      <c r="E19" s="216"/>
      <c r="F19" s="216"/>
      <c r="G19" s="216"/>
      <c r="H19" s="216"/>
      <c r="I19" s="216"/>
      <c r="J19" s="216"/>
      <c r="K19" s="216"/>
      <c r="L19" s="216"/>
      <c r="M19" s="235"/>
      <c r="N19" s="219"/>
      <c r="O19" s="220"/>
      <c r="P19" s="220"/>
      <c r="Q19" s="220"/>
      <c r="R19" s="220"/>
      <c r="S19" s="220"/>
      <c r="T19" s="220"/>
      <c r="U19" s="220"/>
      <c r="V19" s="220"/>
      <c r="W19" s="220"/>
      <c r="X19" s="220"/>
      <c r="Y19" s="220"/>
      <c r="Z19" s="220"/>
      <c r="AA19" s="220"/>
      <c r="AB19" s="220"/>
      <c r="AC19" s="220"/>
      <c r="AD19" s="220"/>
      <c r="AE19" s="220"/>
      <c r="AF19" s="220"/>
      <c r="AG19" s="220"/>
      <c r="AH19" s="220"/>
      <c r="AI19" s="220"/>
      <c r="AJ19" s="220"/>
      <c r="AK19" s="220"/>
      <c r="AL19" s="220"/>
      <c r="AM19" s="221"/>
      <c r="AN19" s="215" t="s">
        <v>6</v>
      </c>
      <c r="AO19" s="216"/>
      <c r="AP19" s="216"/>
      <c r="AQ19" s="216"/>
      <c r="AR19" s="216"/>
      <c r="AS19" s="216"/>
      <c r="AT19" s="216"/>
      <c r="AU19" s="216"/>
      <c r="AV19" s="216"/>
      <c r="AW19" s="216"/>
      <c r="AX19" s="216"/>
      <c r="AY19" s="235"/>
      <c r="AZ19" s="340" t="s">
        <v>7</v>
      </c>
      <c r="BA19" s="341"/>
      <c r="BB19" s="342"/>
      <c r="BC19" s="342"/>
      <c r="BD19" s="342"/>
      <c r="BE19" s="342"/>
      <c r="BF19" s="342"/>
      <c r="BG19" s="209" t="s">
        <v>8</v>
      </c>
      <c r="BH19" s="209"/>
      <c r="BI19" s="342"/>
      <c r="BJ19" s="342"/>
      <c r="BK19" s="342"/>
      <c r="BL19" s="342"/>
      <c r="BM19" s="342"/>
      <c r="BN19" s="342"/>
      <c r="BO19" s="342"/>
      <c r="BP19" s="342"/>
      <c r="BQ19" s="342"/>
      <c r="BR19" s="342"/>
      <c r="BS19" s="11"/>
      <c r="BT19" s="11"/>
      <c r="BU19" s="11"/>
      <c r="BV19" s="11"/>
      <c r="BW19" s="11"/>
      <c r="BX19" s="11"/>
      <c r="BY19" s="12"/>
      <c r="BZ19" s="13"/>
    </row>
    <row r="20" spans="1:78" ht="6.75" customHeight="1">
      <c r="A20" s="217"/>
      <c r="B20" s="218"/>
      <c r="C20" s="218"/>
      <c r="D20" s="218"/>
      <c r="E20" s="218"/>
      <c r="F20" s="218"/>
      <c r="G20" s="218"/>
      <c r="H20" s="218"/>
      <c r="I20" s="218"/>
      <c r="J20" s="218"/>
      <c r="K20" s="218"/>
      <c r="L20" s="218"/>
      <c r="M20" s="239"/>
      <c r="N20" s="222"/>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23"/>
      <c r="AM20" s="224"/>
      <c r="AN20" s="236"/>
      <c r="AO20" s="237"/>
      <c r="AP20" s="237"/>
      <c r="AQ20" s="237"/>
      <c r="AR20" s="237"/>
      <c r="AS20" s="237"/>
      <c r="AT20" s="237"/>
      <c r="AU20" s="237"/>
      <c r="AV20" s="237"/>
      <c r="AW20" s="237"/>
      <c r="AX20" s="237"/>
      <c r="AY20" s="238"/>
      <c r="AZ20" s="340"/>
      <c r="BA20" s="341"/>
      <c r="BB20" s="342"/>
      <c r="BC20" s="342"/>
      <c r="BD20" s="342"/>
      <c r="BE20" s="342"/>
      <c r="BF20" s="342"/>
      <c r="BG20" s="209"/>
      <c r="BH20" s="209"/>
      <c r="BI20" s="342"/>
      <c r="BJ20" s="342"/>
      <c r="BK20" s="342"/>
      <c r="BL20" s="342"/>
      <c r="BM20" s="342"/>
      <c r="BN20" s="342"/>
      <c r="BO20" s="342"/>
      <c r="BP20" s="342"/>
      <c r="BQ20" s="342"/>
      <c r="BR20" s="342"/>
      <c r="BS20" s="11"/>
      <c r="BT20" s="11"/>
      <c r="BU20" s="11"/>
      <c r="BV20" s="11"/>
      <c r="BW20" s="11"/>
      <c r="BX20" s="11"/>
      <c r="BY20" s="12"/>
      <c r="BZ20" s="13"/>
    </row>
    <row r="21" spans="1:78" ht="6.75" customHeight="1">
      <c r="A21" s="255" t="s">
        <v>269</v>
      </c>
      <c r="B21" s="216"/>
      <c r="C21" s="216"/>
      <c r="D21" s="216"/>
      <c r="E21" s="216"/>
      <c r="F21" s="216"/>
      <c r="G21" s="216"/>
      <c r="H21" s="216"/>
      <c r="I21" s="216"/>
      <c r="J21" s="216"/>
      <c r="K21" s="216"/>
      <c r="L21" s="216"/>
      <c r="M21" s="235"/>
      <c r="N21" s="343"/>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5"/>
      <c r="AN21" s="236"/>
      <c r="AO21" s="237"/>
      <c r="AP21" s="237"/>
      <c r="AQ21" s="237"/>
      <c r="AR21" s="237"/>
      <c r="AS21" s="237"/>
      <c r="AT21" s="237"/>
      <c r="AU21" s="237"/>
      <c r="AV21" s="237"/>
      <c r="AW21" s="237"/>
      <c r="AX21" s="237"/>
      <c r="AY21" s="238"/>
      <c r="AZ21" s="326"/>
      <c r="BA21" s="327"/>
      <c r="BB21" s="327"/>
      <c r="BC21" s="327"/>
      <c r="BD21" s="327"/>
      <c r="BE21" s="327"/>
      <c r="BF21" s="327"/>
      <c r="BG21" s="327"/>
      <c r="BH21" s="327"/>
      <c r="BI21" s="327"/>
      <c r="BJ21" s="327"/>
      <c r="BK21" s="327"/>
      <c r="BL21" s="327"/>
      <c r="BM21" s="327"/>
      <c r="BN21" s="327"/>
      <c r="BO21" s="327"/>
      <c r="BP21" s="327"/>
      <c r="BQ21" s="327"/>
      <c r="BR21" s="327"/>
      <c r="BS21" s="327"/>
      <c r="BT21" s="327"/>
      <c r="BU21" s="327"/>
      <c r="BV21" s="327"/>
      <c r="BW21" s="327"/>
      <c r="BX21" s="327"/>
      <c r="BY21" s="328"/>
      <c r="BZ21" s="13"/>
    </row>
    <row r="22" spans="1:78" ht="6.75" customHeight="1">
      <c r="A22" s="236"/>
      <c r="B22" s="237"/>
      <c r="C22" s="237"/>
      <c r="D22" s="237"/>
      <c r="E22" s="237"/>
      <c r="F22" s="237"/>
      <c r="G22" s="237"/>
      <c r="H22" s="237"/>
      <c r="I22" s="237"/>
      <c r="J22" s="237"/>
      <c r="K22" s="237"/>
      <c r="L22" s="237"/>
      <c r="M22" s="238"/>
      <c r="N22" s="346"/>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8"/>
      <c r="AN22" s="236"/>
      <c r="AO22" s="237"/>
      <c r="AP22" s="237"/>
      <c r="AQ22" s="237"/>
      <c r="AR22" s="237"/>
      <c r="AS22" s="237"/>
      <c r="AT22" s="237"/>
      <c r="AU22" s="237"/>
      <c r="AV22" s="237"/>
      <c r="AW22" s="237"/>
      <c r="AX22" s="237"/>
      <c r="AY22" s="238"/>
      <c r="AZ22" s="326"/>
      <c r="BA22" s="327"/>
      <c r="BB22" s="327"/>
      <c r="BC22" s="327"/>
      <c r="BD22" s="327"/>
      <c r="BE22" s="327"/>
      <c r="BF22" s="327"/>
      <c r="BG22" s="327"/>
      <c r="BH22" s="327"/>
      <c r="BI22" s="327"/>
      <c r="BJ22" s="327"/>
      <c r="BK22" s="327"/>
      <c r="BL22" s="327"/>
      <c r="BM22" s="327"/>
      <c r="BN22" s="327"/>
      <c r="BO22" s="327"/>
      <c r="BP22" s="327"/>
      <c r="BQ22" s="327"/>
      <c r="BR22" s="327"/>
      <c r="BS22" s="327"/>
      <c r="BT22" s="327"/>
      <c r="BU22" s="327"/>
      <c r="BV22" s="327"/>
      <c r="BW22" s="327"/>
      <c r="BX22" s="327"/>
      <c r="BY22" s="328"/>
    </row>
    <row r="23" spans="1:78" ht="6.75" customHeight="1">
      <c r="A23" s="236"/>
      <c r="B23" s="237"/>
      <c r="C23" s="237"/>
      <c r="D23" s="237"/>
      <c r="E23" s="237"/>
      <c r="F23" s="237"/>
      <c r="G23" s="237"/>
      <c r="H23" s="237"/>
      <c r="I23" s="237"/>
      <c r="J23" s="237"/>
      <c r="K23" s="237"/>
      <c r="L23" s="237"/>
      <c r="M23" s="238"/>
      <c r="N23" s="346"/>
      <c r="O23" s="347"/>
      <c r="P23" s="347"/>
      <c r="Q23" s="347"/>
      <c r="R23" s="347"/>
      <c r="S23" s="347"/>
      <c r="T23" s="347"/>
      <c r="U23" s="347"/>
      <c r="V23" s="347"/>
      <c r="W23" s="347"/>
      <c r="X23" s="347"/>
      <c r="Y23" s="347"/>
      <c r="Z23" s="347"/>
      <c r="AA23" s="347"/>
      <c r="AB23" s="347"/>
      <c r="AC23" s="347"/>
      <c r="AD23" s="347"/>
      <c r="AE23" s="347"/>
      <c r="AF23" s="347"/>
      <c r="AG23" s="347"/>
      <c r="AH23" s="347"/>
      <c r="AI23" s="347"/>
      <c r="AJ23" s="347"/>
      <c r="AK23" s="347"/>
      <c r="AL23" s="347"/>
      <c r="AM23" s="348"/>
      <c r="AN23" s="236"/>
      <c r="AO23" s="237"/>
      <c r="AP23" s="237"/>
      <c r="AQ23" s="237"/>
      <c r="AR23" s="237"/>
      <c r="AS23" s="237"/>
      <c r="AT23" s="237"/>
      <c r="AU23" s="237"/>
      <c r="AV23" s="237"/>
      <c r="AW23" s="237"/>
      <c r="AX23" s="237"/>
      <c r="AY23" s="238"/>
      <c r="AZ23" s="326"/>
      <c r="BA23" s="327"/>
      <c r="BB23" s="327"/>
      <c r="BC23" s="327"/>
      <c r="BD23" s="327"/>
      <c r="BE23" s="327"/>
      <c r="BF23" s="327"/>
      <c r="BG23" s="327"/>
      <c r="BH23" s="327"/>
      <c r="BI23" s="327"/>
      <c r="BJ23" s="327"/>
      <c r="BK23" s="327"/>
      <c r="BL23" s="327"/>
      <c r="BM23" s="327"/>
      <c r="BN23" s="327"/>
      <c r="BO23" s="327"/>
      <c r="BP23" s="327"/>
      <c r="BQ23" s="327"/>
      <c r="BR23" s="327"/>
      <c r="BS23" s="327"/>
      <c r="BT23" s="327"/>
      <c r="BU23" s="327"/>
      <c r="BV23" s="327"/>
      <c r="BW23" s="327"/>
      <c r="BX23" s="327"/>
      <c r="BY23" s="328"/>
    </row>
    <row r="24" spans="1:78" ht="6.75" customHeight="1">
      <c r="A24" s="236"/>
      <c r="B24" s="237"/>
      <c r="C24" s="237"/>
      <c r="D24" s="237"/>
      <c r="E24" s="237"/>
      <c r="F24" s="237"/>
      <c r="G24" s="237"/>
      <c r="H24" s="237"/>
      <c r="I24" s="237"/>
      <c r="J24" s="237"/>
      <c r="K24" s="237"/>
      <c r="L24" s="237"/>
      <c r="M24" s="238"/>
      <c r="N24" s="346"/>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8"/>
      <c r="AN24" s="236"/>
      <c r="AO24" s="237"/>
      <c r="AP24" s="237"/>
      <c r="AQ24" s="237"/>
      <c r="AR24" s="237"/>
      <c r="AS24" s="237"/>
      <c r="AT24" s="237"/>
      <c r="AU24" s="237"/>
      <c r="AV24" s="237"/>
      <c r="AW24" s="237"/>
      <c r="AX24" s="237"/>
      <c r="AY24" s="238"/>
      <c r="AZ24" s="326"/>
      <c r="BA24" s="327"/>
      <c r="BB24" s="327"/>
      <c r="BC24" s="327"/>
      <c r="BD24" s="327"/>
      <c r="BE24" s="327"/>
      <c r="BF24" s="327"/>
      <c r="BG24" s="327"/>
      <c r="BH24" s="327"/>
      <c r="BI24" s="327"/>
      <c r="BJ24" s="327"/>
      <c r="BK24" s="327"/>
      <c r="BL24" s="327"/>
      <c r="BM24" s="327"/>
      <c r="BN24" s="327"/>
      <c r="BO24" s="327"/>
      <c r="BP24" s="327"/>
      <c r="BQ24" s="327"/>
      <c r="BR24" s="327"/>
      <c r="BS24" s="327"/>
      <c r="BT24" s="327"/>
      <c r="BU24" s="327"/>
      <c r="BV24" s="327"/>
      <c r="BW24" s="327"/>
      <c r="BX24" s="327"/>
      <c r="BY24" s="328"/>
    </row>
    <row r="25" spans="1:78" ht="6.75" customHeight="1">
      <c r="A25" s="236"/>
      <c r="B25" s="237"/>
      <c r="C25" s="237"/>
      <c r="D25" s="237"/>
      <c r="E25" s="237"/>
      <c r="F25" s="237"/>
      <c r="G25" s="237"/>
      <c r="H25" s="237"/>
      <c r="I25" s="237"/>
      <c r="J25" s="237"/>
      <c r="K25" s="237"/>
      <c r="L25" s="237"/>
      <c r="M25" s="238"/>
      <c r="N25" s="352" t="s">
        <v>115</v>
      </c>
      <c r="O25" s="353"/>
      <c r="P25" s="353"/>
      <c r="Q25" s="353"/>
      <c r="R25" s="353"/>
      <c r="S25" s="353"/>
      <c r="T25" s="353"/>
      <c r="U25" s="353"/>
      <c r="V25" s="353"/>
      <c r="W25" s="353"/>
      <c r="X25" s="353"/>
      <c r="Y25" s="353"/>
      <c r="Z25" s="343"/>
      <c r="AA25" s="344"/>
      <c r="AB25" s="344"/>
      <c r="AC25" s="344"/>
      <c r="AD25" s="344"/>
      <c r="AE25" s="344"/>
      <c r="AF25" s="344"/>
      <c r="AG25" s="344"/>
      <c r="AH25" s="344"/>
      <c r="AI25" s="344"/>
      <c r="AJ25" s="344"/>
      <c r="AK25" s="344"/>
      <c r="AL25" s="344"/>
      <c r="AM25" s="345"/>
      <c r="AN25" s="236"/>
      <c r="AO25" s="237"/>
      <c r="AP25" s="237"/>
      <c r="AQ25" s="237"/>
      <c r="AR25" s="237"/>
      <c r="AS25" s="237"/>
      <c r="AT25" s="237"/>
      <c r="AU25" s="237"/>
      <c r="AV25" s="237"/>
      <c r="AW25" s="237"/>
      <c r="AX25" s="237"/>
      <c r="AY25" s="238"/>
      <c r="AZ25" s="326"/>
      <c r="BA25" s="327"/>
      <c r="BB25" s="327"/>
      <c r="BC25" s="327"/>
      <c r="BD25" s="327"/>
      <c r="BE25" s="327"/>
      <c r="BF25" s="327"/>
      <c r="BG25" s="327"/>
      <c r="BH25" s="327"/>
      <c r="BI25" s="327"/>
      <c r="BJ25" s="327"/>
      <c r="BK25" s="327"/>
      <c r="BL25" s="327"/>
      <c r="BM25" s="327"/>
      <c r="BN25" s="327"/>
      <c r="BO25" s="327"/>
      <c r="BP25" s="327"/>
      <c r="BQ25" s="327"/>
      <c r="BR25" s="327"/>
      <c r="BS25" s="327"/>
      <c r="BT25" s="327"/>
      <c r="BU25" s="327"/>
      <c r="BV25" s="327"/>
      <c r="BW25" s="327"/>
      <c r="BX25" s="327"/>
      <c r="BY25" s="328"/>
    </row>
    <row r="26" spans="1:78" ht="6.75" customHeight="1">
      <c r="A26" s="217"/>
      <c r="B26" s="218"/>
      <c r="C26" s="218"/>
      <c r="D26" s="218"/>
      <c r="E26" s="218"/>
      <c r="F26" s="218"/>
      <c r="G26" s="218"/>
      <c r="H26" s="218"/>
      <c r="I26" s="218"/>
      <c r="J26" s="218"/>
      <c r="K26" s="218"/>
      <c r="L26" s="218"/>
      <c r="M26" s="239"/>
      <c r="N26" s="354"/>
      <c r="O26" s="355"/>
      <c r="P26" s="355"/>
      <c r="Q26" s="355"/>
      <c r="R26" s="355"/>
      <c r="S26" s="355"/>
      <c r="T26" s="355"/>
      <c r="U26" s="355"/>
      <c r="V26" s="355"/>
      <c r="W26" s="355"/>
      <c r="X26" s="355"/>
      <c r="Y26" s="355"/>
      <c r="Z26" s="356"/>
      <c r="AA26" s="357"/>
      <c r="AB26" s="357"/>
      <c r="AC26" s="357"/>
      <c r="AD26" s="357"/>
      <c r="AE26" s="357"/>
      <c r="AF26" s="357"/>
      <c r="AG26" s="357"/>
      <c r="AH26" s="357"/>
      <c r="AI26" s="357"/>
      <c r="AJ26" s="357"/>
      <c r="AK26" s="357"/>
      <c r="AL26" s="357"/>
      <c r="AM26" s="358"/>
      <c r="AN26" s="217"/>
      <c r="AO26" s="218"/>
      <c r="AP26" s="218"/>
      <c r="AQ26" s="218"/>
      <c r="AR26" s="218"/>
      <c r="AS26" s="218"/>
      <c r="AT26" s="218"/>
      <c r="AU26" s="218"/>
      <c r="AV26" s="218"/>
      <c r="AW26" s="218"/>
      <c r="AX26" s="218"/>
      <c r="AY26" s="239"/>
      <c r="AZ26" s="349"/>
      <c r="BA26" s="350"/>
      <c r="BB26" s="350"/>
      <c r="BC26" s="350"/>
      <c r="BD26" s="350"/>
      <c r="BE26" s="350"/>
      <c r="BF26" s="350"/>
      <c r="BG26" s="350"/>
      <c r="BH26" s="350"/>
      <c r="BI26" s="350"/>
      <c r="BJ26" s="350"/>
      <c r="BK26" s="350"/>
      <c r="BL26" s="350"/>
      <c r="BM26" s="350"/>
      <c r="BN26" s="350"/>
      <c r="BO26" s="350"/>
      <c r="BP26" s="350"/>
      <c r="BQ26" s="350"/>
      <c r="BR26" s="350"/>
      <c r="BS26" s="350"/>
      <c r="BT26" s="350"/>
      <c r="BU26" s="350"/>
      <c r="BV26" s="350"/>
      <c r="BW26" s="350"/>
      <c r="BX26" s="350"/>
      <c r="BY26" s="351"/>
    </row>
    <row r="27" spans="1:78" ht="6.75" customHeight="1">
      <c r="A27" s="215" t="s">
        <v>5</v>
      </c>
      <c r="B27" s="216"/>
      <c r="C27" s="216"/>
      <c r="D27" s="216"/>
      <c r="E27" s="216"/>
      <c r="F27" s="216"/>
      <c r="G27" s="216"/>
      <c r="H27" s="216"/>
      <c r="I27" s="216"/>
      <c r="J27" s="216"/>
      <c r="K27" s="216"/>
      <c r="L27" s="216"/>
      <c r="M27" s="216"/>
      <c r="N27" s="219"/>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221"/>
      <c r="AN27" s="215" t="s">
        <v>9</v>
      </c>
      <c r="AO27" s="216"/>
      <c r="AP27" s="216"/>
      <c r="AQ27" s="216"/>
      <c r="AR27" s="216"/>
      <c r="AS27" s="216"/>
      <c r="AT27" s="216"/>
      <c r="AU27" s="216"/>
      <c r="AV27" s="216"/>
      <c r="AW27" s="216"/>
      <c r="AX27" s="216"/>
      <c r="AY27" s="235"/>
      <c r="AZ27" s="225" t="s">
        <v>10</v>
      </c>
      <c r="BA27" s="226"/>
      <c r="BB27" s="226"/>
      <c r="BC27" s="226"/>
      <c r="BD27" s="226"/>
      <c r="BE27" s="227"/>
      <c r="BF27" s="219"/>
      <c r="BG27" s="220"/>
      <c r="BH27" s="220"/>
      <c r="BI27" s="220"/>
      <c r="BJ27" s="220"/>
      <c r="BK27" s="220"/>
      <c r="BL27" s="220"/>
      <c r="BM27" s="220"/>
      <c r="BN27" s="220"/>
      <c r="BO27" s="220"/>
      <c r="BP27" s="220"/>
      <c r="BQ27" s="220"/>
      <c r="BR27" s="220"/>
      <c r="BS27" s="220"/>
      <c r="BT27" s="220"/>
      <c r="BU27" s="220"/>
      <c r="BV27" s="220"/>
      <c r="BW27" s="220"/>
      <c r="BX27" s="220"/>
      <c r="BY27" s="221"/>
    </row>
    <row r="28" spans="1:78" ht="6.75" customHeight="1">
      <c r="A28" s="217"/>
      <c r="B28" s="218"/>
      <c r="C28" s="218"/>
      <c r="D28" s="218"/>
      <c r="E28" s="218"/>
      <c r="F28" s="218"/>
      <c r="G28" s="218"/>
      <c r="H28" s="218"/>
      <c r="I28" s="218"/>
      <c r="J28" s="218"/>
      <c r="K28" s="218"/>
      <c r="L28" s="218"/>
      <c r="M28" s="218"/>
      <c r="N28" s="222"/>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4"/>
      <c r="AN28" s="236"/>
      <c r="AO28" s="237"/>
      <c r="AP28" s="237"/>
      <c r="AQ28" s="237"/>
      <c r="AR28" s="237"/>
      <c r="AS28" s="237"/>
      <c r="AT28" s="237"/>
      <c r="AU28" s="237"/>
      <c r="AV28" s="237"/>
      <c r="AW28" s="237"/>
      <c r="AX28" s="237"/>
      <c r="AY28" s="238"/>
      <c r="AZ28" s="228"/>
      <c r="BA28" s="229"/>
      <c r="BB28" s="229"/>
      <c r="BC28" s="229"/>
      <c r="BD28" s="229"/>
      <c r="BE28" s="230"/>
      <c r="BF28" s="222"/>
      <c r="BG28" s="223"/>
      <c r="BH28" s="223"/>
      <c r="BI28" s="223"/>
      <c r="BJ28" s="223"/>
      <c r="BK28" s="223"/>
      <c r="BL28" s="223"/>
      <c r="BM28" s="223"/>
      <c r="BN28" s="223"/>
      <c r="BO28" s="223"/>
      <c r="BP28" s="223"/>
      <c r="BQ28" s="223"/>
      <c r="BR28" s="223"/>
      <c r="BS28" s="223"/>
      <c r="BT28" s="223"/>
      <c r="BU28" s="223"/>
      <c r="BV28" s="223"/>
      <c r="BW28" s="223"/>
      <c r="BX28" s="223"/>
      <c r="BY28" s="224"/>
    </row>
    <row r="29" spans="1:78" ht="6.75" customHeight="1">
      <c r="A29" s="255" t="s">
        <v>11</v>
      </c>
      <c r="B29" s="216"/>
      <c r="C29" s="216"/>
      <c r="D29" s="216"/>
      <c r="E29" s="216"/>
      <c r="F29" s="216"/>
      <c r="G29" s="216"/>
      <c r="H29" s="216"/>
      <c r="I29" s="216"/>
      <c r="J29" s="216"/>
      <c r="K29" s="216"/>
      <c r="L29" s="216"/>
      <c r="M29" s="235"/>
      <c r="N29" s="323" t="s">
        <v>285</v>
      </c>
      <c r="O29" s="324"/>
      <c r="P29" s="324"/>
      <c r="Q29" s="324"/>
      <c r="R29" s="324"/>
      <c r="S29" s="324"/>
      <c r="T29" s="324"/>
      <c r="U29" s="324"/>
      <c r="V29" s="324"/>
      <c r="W29" s="324"/>
      <c r="X29" s="324"/>
      <c r="Y29" s="324"/>
      <c r="Z29" s="324"/>
      <c r="AA29" s="324"/>
      <c r="AB29" s="324"/>
      <c r="AC29" s="324"/>
      <c r="AD29" s="324"/>
      <c r="AE29" s="324"/>
      <c r="AF29" s="324"/>
      <c r="AG29" s="324"/>
      <c r="AH29" s="324"/>
      <c r="AI29" s="324"/>
      <c r="AJ29" s="324"/>
      <c r="AK29" s="324"/>
      <c r="AL29" s="324"/>
      <c r="AM29" s="325"/>
      <c r="AN29" s="236"/>
      <c r="AO29" s="237"/>
      <c r="AP29" s="237"/>
      <c r="AQ29" s="237"/>
      <c r="AR29" s="237"/>
      <c r="AS29" s="237"/>
      <c r="AT29" s="237"/>
      <c r="AU29" s="237"/>
      <c r="AV29" s="237"/>
      <c r="AW29" s="237"/>
      <c r="AX29" s="237"/>
      <c r="AY29" s="238"/>
      <c r="AZ29" s="329" t="s">
        <v>12</v>
      </c>
      <c r="BA29" s="330"/>
      <c r="BB29" s="330"/>
      <c r="BC29" s="330"/>
      <c r="BD29" s="330"/>
      <c r="BE29" s="331"/>
      <c r="BF29" s="219"/>
      <c r="BG29" s="220"/>
      <c r="BH29" s="220"/>
      <c r="BI29" s="220"/>
      <c r="BJ29" s="220"/>
      <c r="BK29" s="220"/>
      <c r="BL29" s="220"/>
      <c r="BM29" s="220"/>
      <c r="BN29" s="220"/>
      <c r="BO29" s="220"/>
      <c r="BP29" s="220"/>
      <c r="BQ29" s="220"/>
      <c r="BR29" s="220"/>
      <c r="BS29" s="220"/>
      <c r="BT29" s="220"/>
      <c r="BU29" s="220"/>
      <c r="BV29" s="220"/>
      <c r="BW29" s="220"/>
      <c r="BX29" s="220"/>
      <c r="BY29" s="221"/>
    </row>
    <row r="30" spans="1:78" ht="6.75" customHeight="1">
      <c r="A30" s="236"/>
      <c r="B30" s="237"/>
      <c r="C30" s="237"/>
      <c r="D30" s="237"/>
      <c r="E30" s="237"/>
      <c r="F30" s="237"/>
      <c r="G30" s="237"/>
      <c r="H30" s="237"/>
      <c r="I30" s="237"/>
      <c r="J30" s="237"/>
      <c r="K30" s="237"/>
      <c r="L30" s="237"/>
      <c r="M30" s="238"/>
      <c r="N30" s="326"/>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8"/>
      <c r="AN30" s="236"/>
      <c r="AO30" s="237"/>
      <c r="AP30" s="237"/>
      <c r="AQ30" s="237"/>
      <c r="AR30" s="237"/>
      <c r="AS30" s="237"/>
      <c r="AT30" s="237"/>
      <c r="AU30" s="237"/>
      <c r="AV30" s="237"/>
      <c r="AW30" s="237"/>
      <c r="AX30" s="237"/>
      <c r="AY30" s="238"/>
      <c r="AZ30" s="332"/>
      <c r="BA30" s="333"/>
      <c r="BB30" s="333"/>
      <c r="BC30" s="333"/>
      <c r="BD30" s="333"/>
      <c r="BE30" s="334"/>
      <c r="BF30" s="222"/>
      <c r="BG30" s="223"/>
      <c r="BH30" s="223"/>
      <c r="BI30" s="223"/>
      <c r="BJ30" s="223"/>
      <c r="BK30" s="223"/>
      <c r="BL30" s="223"/>
      <c r="BM30" s="223"/>
      <c r="BN30" s="223"/>
      <c r="BO30" s="223"/>
      <c r="BP30" s="223"/>
      <c r="BQ30" s="223"/>
      <c r="BR30" s="223"/>
      <c r="BS30" s="223"/>
      <c r="BT30" s="223"/>
      <c r="BU30" s="223"/>
      <c r="BV30" s="223"/>
      <c r="BW30" s="223"/>
      <c r="BX30" s="223"/>
      <c r="BY30" s="224"/>
    </row>
    <row r="31" spans="1:78" ht="6.75" customHeight="1">
      <c r="A31" s="236"/>
      <c r="B31" s="237"/>
      <c r="C31" s="237"/>
      <c r="D31" s="237"/>
      <c r="E31" s="237"/>
      <c r="F31" s="237"/>
      <c r="G31" s="237"/>
      <c r="H31" s="237"/>
      <c r="I31" s="237"/>
      <c r="J31" s="237"/>
      <c r="K31" s="237"/>
      <c r="L31" s="237"/>
      <c r="M31" s="238"/>
      <c r="N31" s="326"/>
      <c r="O31" s="327"/>
      <c r="P31" s="327"/>
      <c r="Q31" s="327"/>
      <c r="R31" s="327"/>
      <c r="S31" s="327"/>
      <c r="T31" s="327"/>
      <c r="U31" s="327"/>
      <c r="V31" s="327"/>
      <c r="W31" s="327"/>
      <c r="X31" s="327"/>
      <c r="Y31" s="327"/>
      <c r="Z31" s="327"/>
      <c r="AA31" s="327"/>
      <c r="AB31" s="327"/>
      <c r="AC31" s="327"/>
      <c r="AD31" s="327"/>
      <c r="AE31" s="327"/>
      <c r="AF31" s="327"/>
      <c r="AG31" s="327"/>
      <c r="AH31" s="327"/>
      <c r="AI31" s="327"/>
      <c r="AJ31" s="327"/>
      <c r="AK31" s="327"/>
      <c r="AL31" s="327"/>
      <c r="AM31" s="328"/>
      <c r="AN31" s="236"/>
      <c r="AO31" s="237"/>
      <c r="AP31" s="237"/>
      <c r="AQ31" s="237"/>
      <c r="AR31" s="237"/>
      <c r="AS31" s="237"/>
      <c r="AT31" s="237"/>
      <c r="AU31" s="237"/>
      <c r="AV31" s="237"/>
      <c r="AW31" s="237"/>
      <c r="AX31" s="237"/>
      <c r="AY31" s="238"/>
      <c r="AZ31" s="335" t="s">
        <v>13</v>
      </c>
      <c r="BA31" s="335"/>
      <c r="BB31" s="335"/>
      <c r="BC31" s="335"/>
      <c r="BD31" s="335"/>
      <c r="BE31" s="335"/>
      <c r="BF31" s="336"/>
      <c r="BG31" s="336"/>
      <c r="BH31" s="336"/>
      <c r="BI31" s="336"/>
      <c r="BJ31" s="336"/>
      <c r="BK31" s="336"/>
      <c r="BL31" s="336"/>
      <c r="BM31" s="336"/>
      <c r="BN31" s="336"/>
      <c r="BO31" s="336"/>
      <c r="BP31" s="336"/>
      <c r="BQ31" s="336"/>
      <c r="BR31" s="336"/>
      <c r="BS31" s="336"/>
      <c r="BT31" s="336"/>
      <c r="BU31" s="336"/>
      <c r="BV31" s="336"/>
      <c r="BW31" s="336"/>
      <c r="BX31" s="336"/>
      <c r="BY31" s="336"/>
    </row>
    <row r="32" spans="1:78" ht="6.75" customHeight="1">
      <c r="A32" s="236"/>
      <c r="B32" s="237"/>
      <c r="C32" s="237"/>
      <c r="D32" s="237"/>
      <c r="E32" s="237"/>
      <c r="F32" s="237"/>
      <c r="G32" s="237"/>
      <c r="H32" s="237"/>
      <c r="I32" s="237"/>
      <c r="J32" s="237"/>
      <c r="K32" s="237"/>
      <c r="L32" s="237"/>
      <c r="M32" s="238"/>
      <c r="N32" s="337" t="s">
        <v>14</v>
      </c>
      <c r="O32" s="337"/>
      <c r="P32" s="337"/>
      <c r="Q32" s="337"/>
      <c r="R32" s="337"/>
      <c r="S32" s="337"/>
      <c r="T32" s="337"/>
      <c r="U32" s="337"/>
      <c r="V32" s="337"/>
      <c r="W32" s="337"/>
      <c r="X32" s="337"/>
      <c r="Y32" s="337"/>
      <c r="Z32" s="337" t="s">
        <v>286</v>
      </c>
      <c r="AA32" s="337"/>
      <c r="AB32" s="337"/>
      <c r="AC32" s="337"/>
      <c r="AD32" s="337"/>
      <c r="AE32" s="337"/>
      <c r="AF32" s="337"/>
      <c r="AG32" s="337"/>
      <c r="AH32" s="337"/>
      <c r="AI32" s="337"/>
      <c r="AJ32" s="337"/>
      <c r="AK32" s="337"/>
      <c r="AL32" s="337"/>
      <c r="AM32" s="337"/>
      <c r="AN32" s="236"/>
      <c r="AO32" s="237"/>
      <c r="AP32" s="237"/>
      <c r="AQ32" s="237"/>
      <c r="AR32" s="237"/>
      <c r="AS32" s="237"/>
      <c r="AT32" s="237"/>
      <c r="AU32" s="237"/>
      <c r="AV32" s="237"/>
      <c r="AW32" s="237"/>
      <c r="AX32" s="237"/>
      <c r="AY32" s="238"/>
      <c r="AZ32" s="335"/>
      <c r="BA32" s="335"/>
      <c r="BB32" s="335"/>
      <c r="BC32" s="335"/>
      <c r="BD32" s="335"/>
      <c r="BE32" s="335"/>
      <c r="BF32" s="336"/>
      <c r="BG32" s="336"/>
      <c r="BH32" s="336"/>
      <c r="BI32" s="336"/>
      <c r="BJ32" s="336"/>
      <c r="BK32" s="336"/>
      <c r="BL32" s="336"/>
      <c r="BM32" s="336"/>
      <c r="BN32" s="336"/>
      <c r="BO32" s="336"/>
      <c r="BP32" s="336"/>
      <c r="BQ32" s="336"/>
      <c r="BR32" s="336"/>
      <c r="BS32" s="336"/>
      <c r="BT32" s="336"/>
      <c r="BU32" s="336"/>
      <c r="BV32" s="336"/>
      <c r="BW32" s="336"/>
      <c r="BX32" s="336"/>
      <c r="BY32" s="336"/>
    </row>
    <row r="33" spans="1:81" ht="8.25" customHeight="1">
      <c r="A33" s="236"/>
      <c r="B33" s="237"/>
      <c r="C33" s="237"/>
      <c r="D33" s="237"/>
      <c r="E33" s="237"/>
      <c r="F33" s="237"/>
      <c r="G33" s="237"/>
      <c r="H33" s="237"/>
      <c r="I33" s="237"/>
      <c r="J33" s="237"/>
      <c r="K33" s="237"/>
      <c r="L33" s="237"/>
      <c r="M33" s="238"/>
      <c r="N33" s="337"/>
      <c r="O33" s="337"/>
      <c r="P33" s="337"/>
      <c r="Q33" s="337"/>
      <c r="R33" s="337"/>
      <c r="S33" s="337"/>
      <c r="T33" s="337"/>
      <c r="U33" s="337"/>
      <c r="V33" s="337"/>
      <c r="W33" s="337"/>
      <c r="X33" s="337"/>
      <c r="Y33" s="337"/>
      <c r="Z33" s="337"/>
      <c r="AA33" s="337"/>
      <c r="AB33" s="337"/>
      <c r="AC33" s="337"/>
      <c r="AD33" s="337"/>
      <c r="AE33" s="337"/>
      <c r="AF33" s="337"/>
      <c r="AG33" s="337"/>
      <c r="AH33" s="337"/>
      <c r="AI33" s="337"/>
      <c r="AJ33" s="337"/>
      <c r="AK33" s="337"/>
      <c r="AL33" s="337"/>
      <c r="AM33" s="337"/>
      <c r="AN33" s="236"/>
      <c r="AO33" s="237"/>
      <c r="AP33" s="237"/>
      <c r="AQ33" s="237"/>
      <c r="AR33" s="237"/>
      <c r="AS33" s="237"/>
      <c r="AT33" s="237"/>
      <c r="AU33" s="237"/>
      <c r="AV33" s="237"/>
      <c r="AW33" s="237"/>
      <c r="AX33" s="237"/>
      <c r="AY33" s="238"/>
      <c r="AZ33" s="335" t="s">
        <v>15</v>
      </c>
      <c r="BA33" s="335"/>
      <c r="BB33" s="335"/>
      <c r="BC33" s="335"/>
      <c r="BD33" s="335"/>
      <c r="BE33" s="335"/>
      <c r="BF33" s="336"/>
      <c r="BG33" s="336"/>
      <c r="BH33" s="336"/>
      <c r="BI33" s="336"/>
      <c r="BJ33" s="336"/>
      <c r="BK33" s="336"/>
      <c r="BL33" s="336"/>
      <c r="BM33" s="336"/>
      <c r="BN33" s="336"/>
      <c r="BO33" s="336"/>
      <c r="BP33" s="336"/>
      <c r="BQ33" s="336"/>
      <c r="BR33" s="336"/>
      <c r="BS33" s="336"/>
      <c r="BT33" s="336"/>
      <c r="BU33" s="336"/>
      <c r="BV33" s="336"/>
      <c r="BW33" s="336"/>
      <c r="BX33" s="336"/>
      <c r="BY33" s="336"/>
    </row>
    <row r="34" spans="1:81" ht="6.75" customHeight="1">
      <c r="A34" s="236"/>
      <c r="B34" s="237"/>
      <c r="C34" s="237"/>
      <c r="D34" s="237"/>
      <c r="E34" s="237"/>
      <c r="F34" s="237"/>
      <c r="G34" s="237"/>
      <c r="H34" s="237"/>
      <c r="I34" s="237"/>
      <c r="J34" s="237"/>
      <c r="K34" s="237"/>
      <c r="L34" s="237"/>
      <c r="M34" s="238"/>
      <c r="N34" s="337"/>
      <c r="O34" s="337"/>
      <c r="P34" s="337"/>
      <c r="Q34" s="337"/>
      <c r="R34" s="337"/>
      <c r="S34" s="337"/>
      <c r="T34" s="337"/>
      <c r="U34" s="337"/>
      <c r="V34" s="337"/>
      <c r="W34" s="337"/>
      <c r="X34" s="337"/>
      <c r="Y34" s="337"/>
      <c r="Z34" s="337"/>
      <c r="AA34" s="337"/>
      <c r="AB34" s="337"/>
      <c r="AC34" s="337"/>
      <c r="AD34" s="337"/>
      <c r="AE34" s="337"/>
      <c r="AF34" s="337"/>
      <c r="AG34" s="337"/>
      <c r="AH34" s="337"/>
      <c r="AI34" s="337"/>
      <c r="AJ34" s="337"/>
      <c r="AK34" s="337"/>
      <c r="AL34" s="337"/>
      <c r="AM34" s="337"/>
      <c r="AN34" s="236"/>
      <c r="AO34" s="237"/>
      <c r="AP34" s="237"/>
      <c r="AQ34" s="237"/>
      <c r="AR34" s="237"/>
      <c r="AS34" s="237"/>
      <c r="AT34" s="237"/>
      <c r="AU34" s="237"/>
      <c r="AV34" s="237"/>
      <c r="AW34" s="237"/>
      <c r="AX34" s="237"/>
      <c r="AY34" s="238"/>
      <c r="AZ34" s="338"/>
      <c r="BA34" s="338"/>
      <c r="BB34" s="338"/>
      <c r="BC34" s="338"/>
      <c r="BD34" s="338"/>
      <c r="BE34" s="338"/>
      <c r="BF34" s="339"/>
      <c r="BG34" s="339"/>
      <c r="BH34" s="339"/>
      <c r="BI34" s="339"/>
      <c r="BJ34" s="339"/>
      <c r="BK34" s="339"/>
      <c r="BL34" s="339"/>
      <c r="BM34" s="339"/>
      <c r="BN34" s="339"/>
      <c r="BO34" s="339"/>
      <c r="BP34" s="339"/>
      <c r="BQ34" s="339"/>
      <c r="BR34" s="339"/>
      <c r="BS34" s="339"/>
      <c r="BT34" s="339"/>
      <c r="BU34" s="339"/>
      <c r="BV34" s="339"/>
      <c r="BW34" s="339"/>
      <c r="BX34" s="339"/>
      <c r="BY34" s="339"/>
    </row>
    <row r="35" spans="1:81" ht="6.75" customHeight="1">
      <c r="A35" s="215" t="s">
        <v>118</v>
      </c>
      <c r="B35" s="216"/>
      <c r="C35" s="216"/>
      <c r="D35" s="216"/>
      <c r="E35" s="216"/>
      <c r="F35" s="216"/>
      <c r="G35" s="216"/>
      <c r="H35" s="216"/>
      <c r="I35" s="216"/>
      <c r="J35" s="216"/>
      <c r="K35" s="216"/>
      <c r="L35" s="216"/>
      <c r="M35" s="216"/>
      <c r="N35" s="219" t="s">
        <v>120</v>
      </c>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1"/>
      <c r="AN35" s="14"/>
      <c r="AO35" s="14"/>
      <c r="AP35" s="14"/>
      <c r="AQ35" s="14"/>
      <c r="AR35" s="14"/>
      <c r="AS35" s="14"/>
      <c r="AT35" s="14"/>
      <c r="AU35" s="14"/>
      <c r="AV35" s="14"/>
      <c r="AW35" s="14"/>
      <c r="AX35" s="14"/>
      <c r="AY35" s="14"/>
      <c r="AZ35" s="225" t="s">
        <v>10</v>
      </c>
      <c r="BA35" s="226"/>
      <c r="BB35" s="226"/>
      <c r="BC35" s="226"/>
      <c r="BD35" s="226"/>
      <c r="BE35" s="227"/>
      <c r="BF35" s="219" t="s">
        <v>289</v>
      </c>
      <c r="BG35" s="220"/>
      <c r="BH35" s="220"/>
      <c r="BI35" s="220"/>
      <c r="BJ35" s="220"/>
      <c r="BK35" s="220"/>
      <c r="BL35" s="220"/>
      <c r="BM35" s="220"/>
      <c r="BN35" s="220"/>
      <c r="BO35" s="220"/>
      <c r="BP35" s="220"/>
      <c r="BQ35" s="220"/>
      <c r="BR35" s="220"/>
      <c r="BS35" s="220"/>
      <c r="BT35" s="220"/>
      <c r="BU35" s="220"/>
      <c r="BV35" s="220"/>
      <c r="BW35" s="220"/>
      <c r="BX35" s="220"/>
      <c r="BY35" s="221"/>
      <c r="CB35" s="9" t="s">
        <v>119</v>
      </c>
      <c r="CC35" s="9" t="s">
        <v>120</v>
      </c>
    </row>
    <row r="36" spans="1:81" ht="6.75" customHeight="1">
      <c r="A36" s="217"/>
      <c r="B36" s="218"/>
      <c r="C36" s="218"/>
      <c r="D36" s="218"/>
      <c r="E36" s="218"/>
      <c r="F36" s="218"/>
      <c r="G36" s="218"/>
      <c r="H36" s="218"/>
      <c r="I36" s="218"/>
      <c r="J36" s="218"/>
      <c r="K36" s="218"/>
      <c r="L36" s="218"/>
      <c r="M36" s="218"/>
      <c r="N36" s="222"/>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4"/>
      <c r="AN36" s="11"/>
      <c r="AO36" s="11"/>
      <c r="AP36" s="11"/>
      <c r="AQ36" s="11"/>
      <c r="AR36" s="11"/>
      <c r="AS36" s="11"/>
      <c r="AT36" s="11"/>
      <c r="AU36" s="11"/>
      <c r="AV36" s="11"/>
      <c r="AW36" s="11"/>
      <c r="AX36" s="11"/>
      <c r="AY36" s="11"/>
      <c r="AZ36" s="228"/>
      <c r="BA36" s="229"/>
      <c r="BB36" s="229"/>
      <c r="BC36" s="229"/>
      <c r="BD36" s="229"/>
      <c r="BE36" s="230"/>
      <c r="BF36" s="222"/>
      <c r="BG36" s="223"/>
      <c r="BH36" s="223"/>
      <c r="BI36" s="223"/>
      <c r="BJ36" s="223"/>
      <c r="BK36" s="223"/>
      <c r="BL36" s="223"/>
      <c r="BM36" s="223"/>
      <c r="BN36" s="223"/>
      <c r="BO36" s="223"/>
      <c r="BP36" s="223"/>
      <c r="BQ36" s="223"/>
      <c r="BR36" s="223"/>
      <c r="BS36" s="223"/>
      <c r="BT36" s="223"/>
      <c r="BU36" s="223"/>
      <c r="BV36" s="223"/>
      <c r="BW36" s="223"/>
      <c r="BX36" s="223"/>
      <c r="BY36" s="224"/>
    </row>
    <row r="37" spans="1:81" ht="7.5" customHeight="1">
      <c r="A37" s="270" t="s">
        <v>16</v>
      </c>
      <c r="B37" s="270"/>
      <c r="C37" s="270"/>
      <c r="D37" s="270"/>
      <c r="E37" s="270"/>
      <c r="F37" s="270"/>
      <c r="G37" s="270"/>
      <c r="H37" s="270"/>
      <c r="I37" s="270"/>
      <c r="J37" s="270"/>
      <c r="K37" s="270"/>
      <c r="L37" s="270"/>
      <c r="M37" s="270"/>
      <c r="N37" s="270"/>
      <c r="O37" s="270"/>
      <c r="P37" s="270"/>
      <c r="Q37" s="30"/>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5"/>
    </row>
    <row r="38" spans="1:81" ht="6.75" customHeight="1">
      <c r="A38" s="270"/>
      <c r="B38" s="270"/>
      <c r="C38" s="270"/>
      <c r="D38" s="270"/>
      <c r="E38" s="270"/>
      <c r="F38" s="270"/>
      <c r="G38" s="270"/>
      <c r="H38" s="270"/>
      <c r="I38" s="270"/>
      <c r="J38" s="270"/>
      <c r="K38" s="270"/>
      <c r="L38" s="270"/>
      <c r="M38" s="270"/>
      <c r="N38" s="270"/>
      <c r="O38" s="270"/>
      <c r="P38" s="270"/>
      <c r="Q38" s="30"/>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5"/>
    </row>
    <row r="39" spans="1:81" ht="6.75" customHeight="1" thickBot="1">
      <c r="A39" s="270"/>
      <c r="B39" s="270"/>
      <c r="C39" s="270"/>
      <c r="D39" s="270"/>
      <c r="E39" s="270"/>
      <c r="F39" s="270"/>
      <c r="G39" s="270"/>
      <c r="H39" s="270"/>
      <c r="I39" s="270"/>
      <c r="J39" s="270"/>
      <c r="K39" s="270"/>
      <c r="L39" s="270"/>
      <c r="M39" s="270"/>
      <c r="N39" s="270"/>
      <c r="O39" s="270"/>
      <c r="P39" s="270"/>
      <c r="Q39" s="30"/>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5"/>
    </row>
    <row r="40" spans="1:81" ht="30.75" customHeight="1" thickBot="1">
      <c r="A40" s="271" t="s">
        <v>165</v>
      </c>
      <c r="B40" s="272"/>
      <c r="C40" s="272"/>
      <c r="D40" s="272"/>
      <c r="E40" s="272"/>
      <c r="F40" s="272"/>
      <c r="G40" s="272"/>
      <c r="H40" s="272"/>
      <c r="I40" s="272"/>
      <c r="J40" s="272" t="s">
        <v>17</v>
      </c>
      <c r="K40" s="272"/>
      <c r="L40" s="272"/>
      <c r="M40" s="273"/>
      <c r="N40" s="320">
        <f>'【有床診】物価2-2申請書兼報告書'!G19+'【無床診】物価2-2申請書兼報告書'!G16+'【薬局】物価2-2申請書兼報告書'!G22</f>
        <v>0</v>
      </c>
      <c r="O40" s="321"/>
      <c r="P40" s="321"/>
      <c r="Q40" s="321"/>
      <c r="R40" s="321"/>
      <c r="S40" s="321"/>
      <c r="T40" s="321"/>
      <c r="U40" s="321"/>
      <c r="V40" s="321"/>
      <c r="W40" s="322"/>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7"/>
    </row>
    <row r="41" spans="1:81" ht="30.75" customHeight="1" thickBot="1">
      <c r="A41" s="271" t="s">
        <v>163</v>
      </c>
      <c r="B41" s="272"/>
      <c r="C41" s="272"/>
      <c r="D41" s="272"/>
      <c r="E41" s="272"/>
      <c r="F41" s="272"/>
      <c r="G41" s="272"/>
      <c r="H41" s="272"/>
      <c r="I41" s="272"/>
      <c r="J41" s="272" t="s">
        <v>17</v>
      </c>
      <c r="K41" s="272"/>
      <c r="L41" s="272"/>
      <c r="M41" s="273"/>
      <c r="N41" s="320">
        <f>SUM('【有床診】賃上2-1号申請書'!G47,'【無床診】賃上2-1号申請書'!G44,'【訪看ST】】賃上2-1号申請書'!G43,'【薬局】】賃上2-1号申請書'!G44)</f>
        <v>0</v>
      </c>
      <c r="O41" s="321"/>
      <c r="P41" s="321"/>
      <c r="Q41" s="321"/>
      <c r="R41" s="321"/>
      <c r="S41" s="321"/>
      <c r="T41" s="321"/>
      <c r="U41" s="321"/>
      <c r="V41" s="321"/>
      <c r="W41" s="322"/>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7"/>
    </row>
    <row r="42" spans="1:81" ht="29.25" customHeight="1" thickBot="1">
      <c r="A42" s="271" t="s">
        <v>18</v>
      </c>
      <c r="B42" s="272"/>
      <c r="C42" s="272"/>
      <c r="D42" s="272"/>
      <c r="E42" s="272"/>
      <c r="F42" s="272"/>
      <c r="G42" s="272"/>
      <c r="H42" s="272"/>
      <c r="I42" s="272"/>
      <c r="J42" s="272" t="s">
        <v>17</v>
      </c>
      <c r="K42" s="272"/>
      <c r="L42" s="272"/>
      <c r="M42" s="273"/>
      <c r="N42" s="320" cm="1">
        <f t="array" ref="N42">SUM(IFERROR(N40:W41,0))</f>
        <v>0</v>
      </c>
      <c r="O42" s="321"/>
      <c r="P42" s="321"/>
      <c r="Q42" s="321"/>
      <c r="R42" s="321"/>
      <c r="S42" s="321"/>
      <c r="T42" s="321"/>
      <c r="U42" s="321"/>
      <c r="V42" s="321"/>
      <c r="W42" s="322"/>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7"/>
    </row>
    <row r="43" spans="1:81" ht="8.25" customHeight="1">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6"/>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6"/>
      <c r="BJ43" s="19"/>
      <c r="BK43" s="19"/>
      <c r="BL43" s="19"/>
      <c r="BM43" s="19"/>
      <c r="BN43" s="19"/>
      <c r="BO43" s="19"/>
      <c r="BP43" s="19"/>
      <c r="BQ43" s="19"/>
      <c r="BR43" s="19"/>
      <c r="BS43" s="19"/>
      <c r="BT43" s="19"/>
      <c r="BU43" s="19"/>
      <c r="BV43" s="19"/>
      <c r="BW43" s="19"/>
      <c r="BX43" s="19"/>
      <c r="BY43" s="19"/>
    </row>
    <row r="44" spans="1:81" ht="8.25" customHeight="1">
      <c r="A44" s="233" t="s">
        <v>284</v>
      </c>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1" t="str" cm="1">
        <f t="array" ref="AF44">_xlfn.IFS(N35="有",CB45,N35="無",CC45)</f>
        <v>↓法人の振込口座を記載してください。</v>
      </c>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1"/>
      <c r="BG44" s="231"/>
      <c r="BH44" s="231"/>
      <c r="BI44" s="231"/>
      <c r="BJ44" s="231"/>
      <c r="BK44" s="231"/>
      <c r="BL44" s="231"/>
      <c r="BM44" s="231"/>
      <c r="BN44" s="231"/>
      <c r="BO44" s="231"/>
      <c r="BP44" s="231"/>
      <c r="BQ44" s="231"/>
      <c r="BR44" s="231"/>
      <c r="BS44" s="231"/>
      <c r="BT44" s="231"/>
      <c r="BU44" s="231"/>
      <c r="BV44" s="231"/>
      <c r="BW44" s="231"/>
      <c r="BX44" s="231"/>
      <c r="BY44" s="231"/>
    </row>
    <row r="45" spans="1:81" ht="16.5" customHeight="1">
      <c r="A45" s="233"/>
      <c r="B45" s="233"/>
      <c r="C45" s="233"/>
      <c r="D45" s="233"/>
      <c r="E45" s="233"/>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1"/>
      <c r="BG45" s="231"/>
      <c r="BH45" s="231"/>
      <c r="BI45" s="231"/>
      <c r="BJ45" s="231"/>
      <c r="BK45" s="231"/>
      <c r="BL45" s="231"/>
      <c r="BM45" s="231"/>
      <c r="BN45" s="231"/>
      <c r="BO45" s="231"/>
      <c r="BP45" s="231"/>
      <c r="BQ45" s="231"/>
      <c r="BR45" s="231"/>
      <c r="BS45" s="231"/>
      <c r="BT45" s="231"/>
      <c r="BU45" s="231"/>
      <c r="BV45" s="231"/>
      <c r="BW45" s="231"/>
      <c r="BX45" s="231"/>
      <c r="BY45" s="231"/>
      <c r="CB45" s="9" t="s">
        <v>164</v>
      </c>
      <c r="CC45" s="9" t="s">
        <v>161</v>
      </c>
    </row>
    <row r="46" spans="1:81" ht="8.25" customHeight="1">
      <c r="A46" s="234"/>
      <c r="B46" s="234"/>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row>
    <row r="47" spans="1:81" ht="12.75" customHeight="1">
      <c r="A47" s="215" t="s">
        <v>19</v>
      </c>
      <c r="B47" s="216"/>
      <c r="C47" s="216"/>
      <c r="D47" s="216"/>
      <c r="E47" s="216"/>
      <c r="F47" s="216"/>
      <c r="G47" s="216"/>
      <c r="H47" s="216"/>
      <c r="I47" s="216"/>
      <c r="J47" s="216"/>
      <c r="K47" s="216"/>
      <c r="L47" s="216"/>
      <c r="M47" s="235"/>
      <c r="N47" s="240"/>
      <c r="O47" s="241"/>
      <c r="P47" s="241"/>
      <c r="Q47" s="241"/>
      <c r="R47" s="241"/>
      <c r="S47" s="241"/>
      <c r="T47" s="241"/>
      <c r="U47" s="241"/>
      <c r="V47" s="241"/>
      <c r="W47" s="241"/>
      <c r="X47" s="241"/>
      <c r="Y47" s="241"/>
      <c r="Z47" s="241"/>
      <c r="AA47" s="241"/>
      <c r="AB47" s="246" t="s">
        <v>20</v>
      </c>
      <c r="AC47" s="247"/>
      <c r="AD47" s="247"/>
      <c r="AE47" s="247"/>
      <c r="AF47" s="247"/>
      <c r="AG47" s="247"/>
      <c r="AH47" s="248"/>
      <c r="AI47" s="285"/>
      <c r="AJ47" s="286"/>
      <c r="AK47" s="286"/>
      <c r="AL47" s="286"/>
      <c r="AM47" s="286"/>
      <c r="AN47" s="286"/>
      <c r="AO47" s="286"/>
      <c r="AP47" s="314"/>
      <c r="AQ47" s="215" t="s">
        <v>21</v>
      </c>
      <c r="AR47" s="216"/>
      <c r="AS47" s="216"/>
      <c r="AT47" s="216"/>
      <c r="AU47" s="216"/>
      <c r="AV47" s="216"/>
      <c r="AW47" s="216"/>
      <c r="AX47" s="216"/>
      <c r="AY47" s="216"/>
      <c r="AZ47" s="216"/>
      <c r="BA47" s="235"/>
      <c r="BB47" s="240"/>
      <c r="BC47" s="241"/>
      <c r="BD47" s="241"/>
      <c r="BE47" s="241"/>
      <c r="BF47" s="241"/>
      <c r="BG47" s="241"/>
      <c r="BH47" s="241"/>
      <c r="BI47" s="241"/>
      <c r="BJ47" s="241"/>
      <c r="BK47" s="241"/>
      <c r="BL47" s="241"/>
      <c r="BM47" s="317"/>
      <c r="BN47" s="246" t="s">
        <v>22</v>
      </c>
      <c r="BO47" s="247"/>
      <c r="BP47" s="247"/>
      <c r="BQ47" s="247"/>
      <c r="BR47" s="247"/>
      <c r="BS47" s="248"/>
      <c r="BT47" s="285"/>
      <c r="BU47" s="286"/>
      <c r="BV47" s="286"/>
      <c r="BW47" s="286"/>
      <c r="BX47" s="286"/>
      <c r="BY47" s="314"/>
    </row>
    <row r="48" spans="1:81" ht="12.75" customHeight="1">
      <c r="A48" s="236"/>
      <c r="B48" s="237"/>
      <c r="C48" s="237"/>
      <c r="D48" s="237"/>
      <c r="E48" s="237"/>
      <c r="F48" s="237"/>
      <c r="G48" s="237"/>
      <c r="H48" s="237"/>
      <c r="I48" s="237"/>
      <c r="J48" s="237"/>
      <c r="K48" s="237"/>
      <c r="L48" s="237"/>
      <c r="M48" s="238"/>
      <c r="N48" s="242"/>
      <c r="O48" s="243"/>
      <c r="P48" s="243"/>
      <c r="Q48" s="243"/>
      <c r="R48" s="243"/>
      <c r="S48" s="243"/>
      <c r="T48" s="243"/>
      <c r="U48" s="243"/>
      <c r="V48" s="243"/>
      <c r="W48" s="243"/>
      <c r="X48" s="243"/>
      <c r="Y48" s="243"/>
      <c r="Z48" s="243"/>
      <c r="AA48" s="243"/>
      <c r="AB48" s="249"/>
      <c r="AC48" s="250"/>
      <c r="AD48" s="250"/>
      <c r="AE48" s="250"/>
      <c r="AF48" s="250"/>
      <c r="AG48" s="250"/>
      <c r="AH48" s="251"/>
      <c r="AI48" s="287"/>
      <c r="AJ48" s="288"/>
      <c r="AK48" s="288"/>
      <c r="AL48" s="288"/>
      <c r="AM48" s="288"/>
      <c r="AN48" s="288"/>
      <c r="AO48" s="288"/>
      <c r="AP48" s="315"/>
      <c r="AQ48" s="236"/>
      <c r="AR48" s="237"/>
      <c r="AS48" s="237"/>
      <c r="AT48" s="237"/>
      <c r="AU48" s="237"/>
      <c r="AV48" s="237"/>
      <c r="AW48" s="237"/>
      <c r="AX48" s="237"/>
      <c r="AY48" s="237"/>
      <c r="AZ48" s="237"/>
      <c r="BA48" s="238"/>
      <c r="BB48" s="242"/>
      <c r="BC48" s="243"/>
      <c r="BD48" s="243"/>
      <c r="BE48" s="243"/>
      <c r="BF48" s="243"/>
      <c r="BG48" s="243"/>
      <c r="BH48" s="243"/>
      <c r="BI48" s="243"/>
      <c r="BJ48" s="243"/>
      <c r="BK48" s="243"/>
      <c r="BL48" s="243"/>
      <c r="BM48" s="318"/>
      <c r="BN48" s="249"/>
      <c r="BO48" s="250"/>
      <c r="BP48" s="250"/>
      <c r="BQ48" s="250"/>
      <c r="BR48" s="250"/>
      <c r="BS48" s="251"/>
      <c r="BT48" s="287"/>
      <c r="BU48" s="288"/>
      <c r="BV48" s="288"/>
      <c r="BW48" s="288"/>
      <c r="BX48" s="288"/>
      <c r="BY48" s="315"/>
    </row>
    <row r="49" spans="1:77" ht="12.75" customHeight="1">
      <c r="A49" s="217"/>
      <c r="B49" s="218"/>
      <c r="C49" s="218"/>
      <c r="D49" s="218"/>
      <c r="E49" s="218"/>
      <c r="F49" s="218"/>
      <c r="G49" s="218"/>
      <c r="H49" s="218"/>
      <c r="I49" s="218"/>
      <c r="J49" s="218"/>
      <c r="K49" s="218"/>
      <c r="L49" s="218"/>
      <c r="M49" s="239"/>
      <c r="N49" s="244"/>
      <c r="O49" s="245"/>
      <c r="P49" s="245"/>
      <c r="Q49" s="245"/>
      <c r="R49" s="245"/>
      <c r="S49" s="245"/>
      <c r="T49" s="245"/>
      <c r="U49" s="245"/>
      <c r="V49" s="245"/>
      <c r="W49" s="245"/>
      <c r="X49" s="245"/>
      <c r="Y49" s="245"/>
      <c r="Z49" s="245"/>
      <c r="AA49" s="245"/>
      <c r="AB49" s="252"/>
      <c r="AC49" s="253"/>
      <c r="AD49" s="253"/>
      <c r="AE49" s="253"/>
      <c r="AF49" s="253"/>
      <c r="AG49" s="253"/>
      <c r="AH49" s="254"/>
      <c r="AI49" s="289"/>
      <c r="AJ49" s="290"/>
      <c r="AK49" s="290"/>
      <c r="AL49" s="290"/>
      <c r="AM49" s="290"/>
      <c r="AN49" s="290"/>
      <c r="AO49" s="290"/>
      <c r="AP49" s="316"/>
      <c r="AQ49" s="217"/>
      <c r="AR49" s="218"/>
      <c r="AS49" s="218"/>
      <c r="AT49" s="218"/>
      <c r="AU49" s="218"/>
      <c r="AV49" s="218"/>
      <c r="AW49" s="218"/>
      <c r="AX49" s="218"/>
      <c r="AY49" s="218"/>
      <c r="AZ49" s="218"/>
      <c r="BA49" s="239"/>
      <c r="BB49" s="244"/>
      <c r="BC49" s="245"/>
      <c r="BD49" s="245"/>
      <c r="BE49" s="245"/>
      <c r="BF49" s="245"/>
      <c r="BG49" s="245"/>
      <c r="BH49" s="245"/>
      <c r="BI49" s="245"/>
      <c r="BJ49" s="245"/>
      <c r="BK49" s="245"/>
      <c r="BL49" s="245"/>
      <c r="BM49" s="319"/>
      <c r="BN49" s="252"/>
      <c r="BO49" s="253"/>
      <c r="BP49" s="253"/>
      <c r="BQ49" s="253"/>
      <c r="BR49" s="253"/>
      <c r="BS49" s="254"/>
      <c r="BT49" s="289"/>
      <c r="BU49" s="290"/>
      <c r="BV49" s="290"/>
      <c r="BW49" s="290"/>
      <c r="BX49" s="290"/>
      <c r="BY49" s="316"/>
    </row>
    <row r="50" spans="1:77" ht="12.75" customHeight="1">
      <c r="A50" s="255" t="s">
        <v>23</v>
      </c>
      <c r="B50" s="256"/>
      <c r="C50" s="256"/>
      <c r="D50" s="256"/>
      <c r="E50" s="256"/>
      <c r="F50" s="256"/>
      <c r="G50" s="256"/>
      <c r="H50" s="256"/>
      <c r="I50" s="256"/>
      <c r="J50" s="256"/>
      <c r="K50" s="256"/>
      <c r="L50" s="256"/>
      <c r="M50" s="257"/>
      <c r="N50" s="264"/>
      <c r="O50" s="265"/>
      <c r="P50" s="265"/>
      <c r="Q50" s="265"/>
      <c r="R50" s="265"/>
      <c r="S50" s="265"/>
      <c r="T50" s="265"/>
      <c r="U50" s="265"/>
      <c r="V50" s="265"/>
      <c r="W50" s="265"/>
      <c r="X50" s="265"/>
      <c r="Y50" s="265"/>
      <c r="Z50" s="265"/>
      <c r="AA50" s="291"/>
      <c r="AB50" s="246" t="s">
        <v>24</v>
      </c>
      <c r="AC50" s="294"/>
      <c r="AD50" s="294"/>
      <c r="AE50" s="294"/>
      <c r="AF50" s="294"/>
      <c r="AG50" s="294"/>
      <c r="AH50" s="294"/>
      <c r="AI50" s="299"/>
      <c r="AJ50" s="300"/>
      <c r="AK50" s="300"/>
      <c r="AL50" s="300"/>
      <c r="AM50" s="300"/>
      <c r="AN50" s="300"/>
      <c r="AO50" s="300"/>
      <c r="AP50" s="301"/>
      <c r="AQ50" s="308" t="s">
        <v>5</v>
      </c>
      <c r="AR50" s="309"/>
      <c r="AS50" s="309"/>
      <c r="AT50" s="309"/>
      <c r="AU50" s="309"/>
      <c r="AV50" s="309"/>
      <c r="AW50" s="309"/>
      <c r="AX50" s="309"/>
      <c r="AY50" s="309"/>
      <c r="AZ50" s="309"/>
      <c r="BA50" s="310"/>
      <c r="BB50" s="311"/>
      <c r="BC50" s="312"/>
      <c r="BD50" s="312"/>
      <c r="BE50" s="312"/>
      <c r="BF50" s="312"/>
      <c r="BG50" s="312"/>
      <c r="BH50" s="312"/>
      <c r="BI50" s="312"/>
      <c r="BJ50" s="312"/>
      <c r="BK50" s="312"/>
      <c r="BL50" s="312"/>
      <c r="BM50" s="312"/>
      <c r="BN50" s="312"/>
      <c r="BO50" s="312"/>
      <c r="BP50" s="312"/>
      <c r="BQ50" s="312"/>
      <c r="BR50" s="312"/>
      <c r="BS50" s="312"/>
      <c r="BT50" s="312"/>
      <c r="BU50" s="312"/>
      <c r="BV50" s="312"/>
      <c r="BW50" s="312"/>
      <c r="BX50" s="312"/>
      <c r="BY50" s="313"/>
    </row>
    <row r="51" spans="1:77" ht="12.75" customHeight="1">
      <c r="A51" s="258"/>
      <c r="B51" s="259"/>
      <c r="C51" s="259"/>
      <c r="D51" s="259"/>
      <c r="E51" s="259"/>
      <c r="F51" s="259"/>
      <c r="G51" s="259"/>
      <c r="H51" s="259"/>
      <c r="I51" s="259"/>
      <c r="J51" s="259"/>
      <c r="K51" s="259"/>
      <c r="L51" s="259"/>
      <c r="M51" s="260"/>
      <c r="N51" s="266"/>
      <c r="O51" s="267"/>
      <c r="P51" s="267"/>
      <c r="Q51" s="267"/>
      <c r="R51" s="267"/>
      <c r="S51" s="267"/>
      <c r="T51" s="267"/>
      <c r="U51" s="267"/>
      <c r="V51" s="267"/>
      <c r="W51" s="267"/>
      <c r="X51" s="267"/>
      <c r="Y51" s="267"/>
      <c r="Z51" s="267"/>
      <c r="AA51" s="292"/>
      <c r="AB51" s="295"/>
      <c r="AC51" s="296"/>
      <c r="AD51" s="296"/>
      <c r="AE51" s="296"/>
      <c r="AF51" s="296"/>
      <c r="AG51" s="296"/>
      <c r="AH51" s="296"/>
      <c r="AI51" s="302"/>
      <c r="AJ51" s="303"/>
      <c r="AK51" s="303"/>
      <c r="AL51" s="303"/>
      <c r="AM51" s="303"/>
      <c r="AN51" s="303"/>
      <c r="AO51" s="303"/>
      <c r="AP51" s="304"/>
      <c r="AQ51" s="255" t="s">
        <v>25</v>
      </c>
      <c r="AR51" s="256"/>
      <c r="AS51" s="256"/>
      <c r="AT51" s="256"/>
      <c r="AU51" s="256"/>
      <c r="AV51" s="256"/>
      <c r="AW51" s="256"/>
      <c r="AX51" s="256"/>
      <c r="AY51" s="256"/>
      <c r="AZ51" s="256"/>
      <c r="BA51" s="257"/>
      <c r="BB51" s="299"/>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1"/>
    </row>
    <row r="52" spans="1:77" ht="12.75" customHeight="1">
      <c r="A52" s="261"/>
      <c r="B52" s="262"/>
      <c r="C52" s="262"/>
      <c r="D52" s="262"/>
      <c r="E52" s="262"/>
      <c r="F52" s="262"/>
      <c r="G52" s="262"/>
      <c r="H52" s="262"/>
      <c r="I52" s="262"/>
      <c r="J52" s="262"/>
      <c r="K52" s="262"/>
      <c r="L52" s="262"/>
      <c r="M52" s="263"/>
      <c r="N52" s="268"/>
      <c r="O52" s="269"/>
      <c r="P52" s="269"/>
      <c r="Q52" s="269"/>
      <c r="R52" s="269"/>
      <c r="S52" s="269"/>
      <c r="T52" s="269"/>
      <c r="U52" s="269"/>
      <c r="V52" s="269"/>
      <c r="W52" s="269"/>
      <c r="X52" s="269"/>
      <c r="Y52" s="269"/>
      <c r="Z52" s="269"/>
      <c r="AA52" s="293"/>
      <c r="AB52" s="297"/>
      <c r="AC52" s="298"/>
      <c r="AD52" s="298"/>
      <c r="AE52" s="298"/>
      <c r="AF52" s="298"/>
      <c r="AG52" s="298"/>
      <c r="AH52" s="298"/>
      <c r="AI52" s="305"/>
      <c r="AJ52" s="306"/>
      <c r="AK52" s="306"/>
      <c r="AL52" s="306"/>
      <c r="AM52" s="306"/>
      <c r="AN52" s="306"/>
      <c r="AO52" s="306"/>
      <c r="AP52" s="307"/>
      <c r="AQ52" s="261"/>
      <c r="AR52" s="262"/>
      <c r="AS52" s="262"/>
      <c r="AT52" s="262"/>
      <c r="AU52" s="262"/>
      <c r="AV52" s="262"/>
      <c r="AW52" s="262"/>
      <c r="AX52" s="262"/>
      <c r="AY52" s="262"/>
      <c r="AZ52" s="262"/>
      <c r="BA52" s="263"/>
      <c r="BB52" s="305"/>
      <c r="BC52" s="306"/>
      <c r="BD52" s="306"/>
      <c r="BE52" s="306"/>
      <c r="BF52" s="306"/>
      <c r="BG52" s="306"/>
      <c r="BH52" s="306"/>
      <c r="BI52" s="306"/>
      <c r="BJ52" s="306"/>
      <c r="BK52" s="306"/>
      <c r="BL52" s="306"/>
      <c r="BM52" s="306"/>
      <c r="BN52" s="306"/>
      <c r="BO52" s="306"/>
      <c r="BP52" s="306"/>
      <c r="BQ52" s="306"/>
      <c r="BR52" s="306"/>
      <c r="BS52" s="306"/>
      <c r="BT52" s="306"/>
      <c r="BU52" s="306"/>
      <c r="BV52" s="306"/>
      <c r="BW52" s="306"/>
      <c r="BX52" s="306"/>
      <c r="BY52" s="307"/>
    </row>
    <row r="53" spans="1:77" ht="17.25" customHeight="1">
      <c r="A53" s="274" t="s">
        <v>26</v>
      </c>
      <c r="B53" s="274"/>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4"/>
      <c r="AK53" s="274"/>
      <c r="AL53" s="274"/>
      <c r="AM53" s="274"/>
      <c r="AN53" s="274"/>
      <c r="AO53" s="274"/>
      <c r="AP53" s="274"/>
      <c r="AQ53" s="274"/>
      <c r="AR53" s="274"/>
      <c r="AS53" s="274"/>
      <c r="AT53" s="274"/>
      <c r="AU53" s="274"/>
      <c r="AV53" s="274"/>
      <c r="AW53" s="274"/>
      <c r="AX53" s="274"/>
      <c r="AY53" s="274"/>
      <c r="AZ53" s="274"/>
      <c r="BA53" s="274"/>
      <c r="BB53" s="274"/>
      <c r="BC53" s="274"/>
      <c r="BD53" s="274"/>
      <c r="BE53" s="274"/>
      <c r="BF53" s="274"/>
      <c r="BG53" s="274"/>
      <c r="BH53" s="274"/>
      <c r="BI53" s="274"/>
      <c r="BJ53" s="274"/>
      <c r="BK53" s="274"/>
      <c r="BL53" s="274"/>
      <c r="BM53" s="274"/>
      <c r="BN53" s="274"/>
      <c r="BO53" s="274"/>
      <c r="BP53" s="274"/>
      <c r="BQ53" s="274"/>
      <c r="BR53" s="274"/>
      <c r="BS53" s="274"/>
      <c r="BT53" s="274"/>
      <c r="BU53" s="274"/>
      <c r="BV53" s="274"/>
      <c r="BW53" s="274"/>
      <c r="BX53" s="274"/>
      <c r="BY53" s="274"/>
    </row>
    <row r="54" spans="1:77" ht="5.25" customHeight="1">
      <c r="A54" s="18"/>
      <c r="B54" s="18"/>
      <c r="C54" s="18"/>
      <c r="D54" s="18"/>
      <c r="E54" s="18"/>
      <c r="F54" s="18"/>
      <c r="G54" s="18"/>
      <c r="H54" s="18"/>
      <c r="I54" s="18"/>
      <c r="J54" s="18"/>
      <c r="K54" s="18"/>
      <c r="L54" s="21"/>
      <c r="M54" s="21"/>
      <c r="N54" s="21"/>
      <c r="O54" s="21"/>
      <c r="P54" s="21"/>
      <c r="Q54" s="22"/>
      <c r="R54" s="21"/>
      <c r="S54" s="21"/>
      <c r="T54" s="21"/>
      <c r="U54" s="21"/>
      <c r="V54" s="21"/>
      <c r="W54" s="21"/>
      <c r="X54" s="16"/>
      <c r="Y54" s="16"/>
      <c r="Z54" s="16"/>
      <c r="AA54" s="16"/>
      <c r="AB54" s="16"/>
      <c r="AC54" s="16"/>
      <c r="AD54" s="16"/>
      <c r="AE54" s="16"/>
      <c r="AF54" s="16"/>
      <c r="AG54" s="16"/>
      <c r="AH54" s="16"/>
      <c r="AI54" s="16"/>
      <c r="AJ54" s="16"/>
      <c r="AK54" s="16"/>
      <c r="AL54" s="16"/>
      <c r="AM54" s="16"/>
      <c r="AN54" s="16"/>
      <c r="AO54" s="21"/>
      <c r="AP54" s="21"/>
      <c r="AQ54" s="21"/>
      <c r="AR54" s="21"/>
      <c r="AS54" s="21"/>
      <c r="AT54" s="21"/>
      <c r="AU54" s="21"/>
      <c r="AV54" s="21"/>
      <c r="AW54" s="21"/>
      <c r="AX54" s="21"/>
      <c r="AY54" s="21"/>
      <c r="AZ54" s="16"/>
      <c r="BA54" s="16"/>
      <c r="BB54" s="16"/>
      <c r="BC54" s="16"/>
      <c r="BD54" s="16"/>
      <c r="BE54" s="16"/>
      <c r="BF54" s="16"/>
      <c r="BG54" s="16"/>
      <c r="BH54" s="16"/>
      <c r="BI54" s="16"/>
      <c r="BJ54" s="16"/>
      <c r="BK54" s="16"/>
      <c r="BL54" s="16"/>
      <c r="BM54" s="16"/>
      <c r="BN54" s="16"/>
      <c r="BO54" s="16"/>
      <c r="BP54" s="21"/>
      <c r="BQ54" s="21"/>
      <c r="BR54" s="21"/>
      <c r="BS54" s="21"/>
      <c r="BT54" s="21"/>
      <c r="BU54" s="21"/>
      <c r="BV54" s="21"/>
      <c r="BW54" s="21"/>
      <c r="BX54" s="21"/>
      <c r="BY54" s="21"/>
    </row>
    <row r="55" spans="1:77" ht="8.25" customHeight="1">
      <c r="A55" s="233" t="s">
        <v>27</v>
      </c>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16"/>
      <c r="AG55" s="19"/>
      <c r="AH55" s="19"/>
      <c r="AI55" s="19"/>
      <c r="AJ55" s="19"/>
      <c r="AK55" s="19"/>
      <c r="AL55" s="19"/>
      <c r="AM55" s="19"/>
      <c r="AN55" s="19"/>
      <c r="AO55" s="19"/>
      <c r="AP55" s="19"/>
      <c r="AQ55" s="19"/>
      <c r="AR55" s="19"/>
      <c r="AS55" s="19"/>
      <c r="AT55" s="19"/>
      <c r="AU55" s="19"/>
      <c r="AV55" s="19"/>
      <c r="AW55" s="19"/>
      <c r="AX55" s="19"/>
      <c r="AY55" s="20"/>
      <c r="AZ55" s="20"/>
      <c r="BA55" s="20"/>
      <c r="BB55" s="20"/>
      <c r="BC55" s="20"/>
      <c r="BD55" s="20"/>
      <c r="BE55" s="20"/>
      <c r="BF55" s="20"/>
      <c r="BG55" s="20"/>
      <c r="BH55" s="20"/>
      <c r="BI55" s="16"/>
      <c r="BJ55" s="19"/>
      <c r="BK55" s="19"/>
      <c r="BL55" s="19"/>
      <c r="BM55" s="19"/>
      <c r="BN55" s="19"/>
      <c r="BO55" s="19"/>
      <c r="BP55" s="19"/>
      <c r="BQ55" s="19"/>
      <c r="BR55" s="19"/>
      <c r="BS55" s="19"/>
      <c r="BT55" s="19"/>
      <c r="BU55" s="19"/>
      <c r="BV55" s="19"/>
      <c r="BW55" s="19"/>
      <c r="BX55" s="19"/>
      <c r="BY55" s="19"/>
    </row>
    <row r="56" spans="1:77" ht="8.25" customHeight="1">
      <c r="A56" s="233"/>
      <c r="B56" s="233"/>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16"/>
      <c r="AG56" s="19"/>
      <c r="AH56" s="19"/>
      <c r="AI56" s="19"/>
      <c r="AJ56" s="19"/>
      <c r="AK56" s="19"/>
      <c r="AL56" s="19"/>
      <c r="AM56" s="19"/>
      <c r="AN56" s="19"/>
      <c r="AO56" s="19"/>
      <c r="AP56" s="19"/>
      <c r="AQ56" s="19"/>
      <c r="AR56" s="19"/>
      <c r="AS56" s="19"/>
      <c r="AT56" s="19"/>
      <c r="AU56" s="19"/>
      <c r="AV56" s="19"/>
      <c r="AW56" s="19"/>
      <c r="AX56" s="19"/>
      <c r="AY56" s="20"/>
      <c r="AZ56" s="20"/>
      <c r="BA56" s="20"/>
      <c r="BB56" s="20"/>
      <c r="BC56" s="20"/>
      <c r="BD56" s="20"/>
      <c r="BE56" s="20"/>
      <c r="BF56" s="20"/>
      <c r="BG56" s="20"/>
      <c r="BH56" s="20"/>
      <c r="BI56" s="16"/>
      <c r="BJ56" s="19"/>
      <c r="BK56" s="19"/>
      <c r="BL56" s="19"/>
      <c r="BM56" s="19"/>
      <c r="BN56" s="19"/>
      <c r="BO56" s="19"/>
      <c r="BP56" s="19"/>
      <c r="BQ56" s="19"/>
      <c r="BR56" s="19"/>
      <c r="BS56" s="19"/>
      <c r="BT56" s="19"/>
      <c r="BU56" s="19"/>
      <c r="BV56" s="19"/>
      <c r="BW56" s="19"/>
      <c r="BX56" s="19"/>
      <c r="BY56" s="19"/>
    </row>
    <row r="57" spans="1:77" ht="8.25" customHeight="1">
      <c r="A57" s="233"/>
      <c r="B57" s="233"/>
      <c r="C57" s="233"/>
      <c r="D57" s="233"/>
      <c r="E57" s="233"/>
      <c r="F57" s="233"/>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16"/>
      <c r="AG57" s="19"/>
      <c r="AH57" s="19"/>
      <c r="AI57" s="19"/>
      <c r="AJ57" s="19"/>
      <c r="AK57" s="19"/>
      <c r="AL57" s="19"/>
      <c r="AM57" s="19"/>
      <c r="AN57" s="19"/>
      <c r="AO57" s="19"/>
      <c r="AP57" s="19"/>
      <c r="AQ57" s="19"/>
      <c r="AR57" s="19"/>
      <c r="AS57" s="19"/>
      <c r="AT57" s="19"/>
      <c r="AU57" s="19"/>
      <c r="AV57" s="19"/>
      <c r="AW57" s="19"/>
      <c r="AX57" s="19"/>
      <c r="AY57" s="20"/>
      <c r="AZ57" s="20"/>
      <c r="BA57" s="20"/>
      <c r="BB57" s="20"/>
      <c r="BC57" s="20"/>
      <c r="BD57" s="20"/>
      <c r="BE57" s="20"/>
      <c r="BF57" s="20"/>
      <c r="BG57" s="20"/>
      <c r="BH57" s="20"/>
      <c r="BI57" s="16"/>
      <c r="BJ57" s="19"/>
      <c r="BK57" s="19"/>
      <c r="BL57" s="19"/>
      <c r="BM57" s="19"/>
      <c r="BN57" s="19"/>
      <c r="BO57" s="19"/>
      <c r="BP57" s="19"/>
      <c r="BQ57" s="19"/>
      <c r="BR57" s="19"/>
      <c r="BS57" s="19"/>
      <c r="BT57" s="19"/>
      <c r="BU57" s="19"/>
      <c r="BV57" s="19"/>
      <c r="BW57" s="19"/>
      <c r="BX57" s="19"/>
      <c r="BY57" s="19"/>
    </row>
    <row r="58" spans="1:77" ht="8.25" customHeight="1">
      <c r="A58" s="275" t="s">
        <v>272</v>
      </c>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7"/>
    </row>
    <row r="59" spans="1:77" ht="8.25" customHeight="1">
      <c r="A59" s="278"/>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80"/>
    </row>
    <row r="60" spans="1:77" ht="8.25" customHeight="1">
      <c r="A60" s="278"/>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80"/>
    </row>
    <row r="61" spans="1:77" ht="8.25" customHeight="1">
      <c r="A61" s="278"/>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D61" s="279"/>
      <c r="BE61" s="279"/>
      <c r="BF61" s="279"/>
      <c r="BG61" s="279"/>
      <c r="BH61" s="279"/>
      <c r="BI61" s="279"/>
      <c r="BJ61" s="279"/>
      <c r="BK61" s="279"/>
      <c r="BL61" s="279"/>
      <c r="BM61" s="279"/>
      <c r="BN61" s="279"/>
      <c r="BO61" s="279"/>
      <c r="BP61" s="279"/>
      <c r="BQ61" s="279"/>
      <c r="BR61" s="279"/>
      <c r="BS61" s="279"/>
      <c r="BT61" s="279"/>
      <c r="BU61" s="279"/>
      <c r="BV61" s="279"/>
      <c r="BW61" s="279"/>
      <c r="BX61" s="279"/>
      <c r="BY61" s="280"/>
    </row>
    <row r="62" spans="1:77" ht="8.25" customHeight="1">
      <c r="A62" s="278"/>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80"/>
    </row>
    <row r="63" spans="1:77" ht="8.25" customHeight="1">
      <c r="A63" s="278"/>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279"/>
      <c r="BJ63" s="279"/>
      <c r="BK63" s="279"/>
      <c r="BL63" s="279"/>
      <c r="BM63" s="279"/>
      <c r="BN63" s="279"/>
      <c r="BO63" s="279"/>
      <c r="BP63" s="279"/>
      <c r="BQ63" s="279"/>
      <c r="BR63" s="279"/>
      <c r="BS63" s="279"/>
      <c r="BT63" s="279"/>
      <c r="BU63" s="279"/>
      <c r="BV63" s="279"/>
      <c r="BW63" s="279"/>
      <c r="BX63" s="279"/>
      <c r="BY63" s="280"/>
    </row>
    <row r="64" spans="1:77" ht="8.25" customHeight="1">
      <c r="A64" s="278"/>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80"/>
    </row>
    <row r="65" spans="1:80" ht="10.5" customHeight="1">
      <c r="A65" s="281"/>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c r="BT65" s="282"/>
      <c r="BU65" s="282"/>
      <c r="BV65" s="282"/>
      <c r="BW65" s="282"/>
      <c r="BX65" s="282"/>
      <c r="BY65" s="283"/>
    </row>
    <row r="66" spans="1:80" ht="6" customHeight="1">
      <c r="A66" s="158"/>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6"/>
      <c r="BG66" s="16"/>
      <c r="BH66" s="16"/>
      <c r="BI66" s="16"/>
      <c r="BJ66" s="16"/>
      <c r="BK66" s="16"/>
      <c r="BL66" s="16"/>
      <c r="BM66" s="16"/>
      <c r="BN66" s="16"/>
      <c r="BO66" s="16"/>
      <c r="BP66" s="16"/>
      <c r="BQ66" s="16"/>
      <c r="BR66" s="16"/>
      <c r="BS66" s="16"/>
      <c r="BT66" s="16"/>
      <c r="BU66" s="16"/>
      <c r="BV66" s="16"/>
      <c r="BW66" s="16"/>
      <c r="BX66" s="16"/>
      <c r="BY66" s="16"/>
    </row>
    <row r="67" spans="1:80" ht="6" customHeight="1">
      <c r="A67" s="158"/>
      <c r="B67" s="158"/>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6"/>
      <c r="BG67" s="16"/>
      <c r="BH67" s="16"/>
      <c r="BI67" s="16"/>
      <c r="BJ67" s="16"/>
      <c r="BK67" s="16"/>
      <c r="BL67" s="16"/>
      <c r="BM67" s="16"/>
      <c r="BN67" s="16"/>
      <c r="BO67" s="16"/>
      <c r="BP67" s="16"/>
      <c r="BQ67" s="16"/>
      <c r="BR67" s="16"/>
      <c r="BS67" s="16"/>
      <c r="BT67" s="16"/>
      <c r="BU67" s="16"/>
      <c r="BV67" s="16"/>
      <c r="BW67" s="16"/>
      <c r="BX67" s="16"/>
      <c r="BY67" s="16"/>
    </row>
    <row r="68" spans="1:80" ht="5.2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row>
    <row r="69" spans="1:80" ht="5.2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row>
    <row r="70" spans="1:80" s="153" customFormat="1" ht="15.75" customHeight="1">
      <c r="B70" s="179" t="s">
        <v>270</v>
      </c>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179"/>
      <c r="BM70" s="179"/>
      <c r="BN70" s="179"/>
      <c r="BO70" s="179"/>
      <c r="BP70" s="179"/>
      <c r="BQ70" s="179"/>
      <c r="BR70" s="179"/>
      <c r="BS70" s="179"/>
      <c r="BT70" s="179"/>
      <c r="BU70" s="179"/>
      <c r="BV70" s="179"/>
      <c r="BW70" s="179"/>
      <c r="BX70" s="179"/>
      <c r="BY70" s="179"/>
    </row>
    <row r="71" spans="1:80" s="153" customFormat="1" ht="30" customHeight="1">
      <c r="B71" s="202" t="s">
        <v>279</v>
      </c>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2"/>
      <c r="BG71" s="202"/>
      <c r="BH71" s="202"/>
      <c r="BI71" s="202"/>
      <c r="BJ71" s="202"/>
      <c r="BK71" s="202"/>
      <c r="BL71" s="202"/>
      <c r="BM71" s="202"/>
      <c r="BN71" s="202"/>
      <c r="BO71" s="202"/>
      <c r="BP71" s="202"/>
      <c r="BQ71" s="202"/>
      <c r="BR71" s="202"/>
      <c r="BS71" s="202"/>
      <c r="BT71" s="202"/>
      <c r="BU71" s="202"/>
      <c r="BV71" s="202"/>
      <c r="BW71" s="202"/>
      <c r="BX71" s="202"/>
      <c r="BY71" s="202"/>
    </row>
    <row r="72" spans="1:80" s="153" customFormat="1" ht="51" customHeight="1">
      <c r="A72" s="154"/>
      <c r="B72" s="284" t="s">
        <v>271</v>
      </c>
      <c r="C72" s="284"/>
      <c r="D72" s="284"/>
      <c r="E72" s="284"/>
      <c r="F72" s="284"/>
      <c r="G72" s="284"/>
      <c r="H72" s="284"/>
      <c r="I72" s="284"/>
      <c r="J72" s="284"/>
      <c r="K72" s="284"/>
      <c r="L72" s="284"/>
      <c r="M72" s="284"/>
      <c r="N72" s="284"/>
      <c r="O72" s="284"/>
      <c r="P72" s="284"/>
      <c r="Q72" s="284"/>
      <c r="R72" s="284"/>
      <c r="S72" s="284"/>
      <c r="T72" s="284"/>
      <c r="U72" s="284"/>
      <c r="V72" s="284"/>
      <c r="W72" s="284"/>
      <c r="X72" s="284"/>
      <c r="Y72" s="284"/>
      <c r="Z72" s="284"/>
      <c r="AA72" s="284"/>
      <c r="AB72" s="284"/>
      <c r="AC72" s="284"/>
      <c r="AD72" s="284"/>
      <c r="AE72" s="284"/>
      <c r="AF72" s="284"/>
      <c r="AG72" s="284"/>
      <c r="AH72" s="284"/>
      <c r="AI72" s="284"/>
      <c r="AJ72" s="284"/>
      <c r="AK72" s="284"/>
      <c r="AL72" s="284"/>
      <c r="AM72" s="284"/>
      <c r="AN72" s="204" t="s">
        <v>276</v>
      </c>
      <c r="AO72" s="204"/>
      <c r="AP72" s="204"/>
      <c r="AQ72" s="204"/>
      <c r="AR72" s="204"/>
      <c r="AS72" s="204"/>
      <c r="AT72" s="204"/>
      <c r="AU72" s="204"/>
      <c r="AV72" s="204"/>
      <c r="AW72" s="204"/>
      <c r="AX72" s="204"/>
      <c r="AY72" s="204"/>
      <c r="AZ72" s="204"/>
      <c r="BA72" s="204"/>
      <c r="BB72" s="204"/>
      <c r="BC72" s="204"/>
      <c r="BD72" s="204"/>
      <c r="BE72" s="204"/>
      <c r="BF72" s="204"/>
      <c r="BG72" s="204" t="s">
        <v>277</v>
      </c>
      <c r="BH72" s="204"/>
      <c r="BI72" s="204"/>
      <c r="BJ72" s="204"/>
      <c r="BK72" s="204"/>
      <c r="BL72" s="204"/>
      <c r="BM72" s="204"/>
      <c r="BN72" s="204"/>
      <c r="BO72" s="204"/>
      <c r="BP72" s="204"/>
      <c r="BQ72" s="204"/>
      <c r="BR72" s="204"/>
      <c r="BS72" s="204"/>
      <c r="BT72" s="204"/>
      <c r="BU72" s="204"/>
      <c r="BV72" s="204"/>
      <c r="BW72" s="204"/>
      <c r="BX72" s="204"/>
      <c r="BY72" s="204"/>
    </row>
    <row r="73" spans="1:80" s="153" customFormat="1" ht="16.5" customHeight="1">
      <c r="A73" s="154"/>
      <c r="B73" s="207" t="s">
        <v>273</v>
      </c>
      <c r="C73" s="207"/>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c r="AL73" s="207"/>
      <c r="AM73" s="207"/>
      <c r="AN73" s="205" t="s">
        <v>275</v>
      </c>
      <c r="AO73" s="205"/>
      <c r="AP73" s="205"/>
      <c r="AQ73" s="205"/>
      <c r="AR73" s="205"/>
      <c r="AS73" s="205"/>
      <c r="AT73" s="205"/>
      <c r="AU73" s="205"/>
      <c r="AV73" s="205"/>
      <c r="AW73" s="205"/>
      <c r="AX73" s="205"/>
      <c r="AY73" s="205"/>
      <c r="AZ73" s="205"/>
      <c r="BA73" s="205"/>
      <c r="BB73" s="205"/>
      <c r="BC73" s="205"/>
      <c r="BD73" s="205"/>
      <c r="BE73" s="205"/>
      <c r="BF73" s="205"/>
      <c r="BG73" s="205" t="s">
        <v>275</v>
      </c>
      <c r="BH73" s="205"/>
      <c r="BI73" s="205"/>
      <c r="BJ73" s="205"/>
      <c r="BK73" s="205"/>
      <c r="BL73" s="205"/>
      <c r="BM73" s="205"/>
      <c r="BN73" s="205"/>
      <c r="BO73" s="205"/>
      <c r="BP73" s="205"/>
      <c r="BQ73" s="205"/>
      <c r="BR73" s="205"/>
      <c r="BS73" s="205"/>
      <c r="BT73" s="205"/>
      <c r="BU73" s="205"/>
      <c r="BV73" s="205"/>
      <c r="BW73" s="205"/>
      <c r="BX73" s="205"/>
      <c r="BY73" s="205"/>
    </row>
    <row r="74" spans="1:80" s="153" customFormat="1" ht="16.5" customHeight="1">
      <c r="A74" s="154"/>
      <c r="B74" s="207" t="s">
        <v>274</v>
      </c>
      <c r="C74" s="207"/>
      <c r="D74" s="207"/>
      <c r="E74" s="207"/>
      <c r="F74" s="207"/>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5" t="s">
        <v>275</v>
      </c>
      <c r="AO74" s="205"/>
      <c r="AP74" s="205"/>
      <c r="AQ74" s="205"/>
      <c r="AR74" s="205"/>
      <c r="AS74" s="205"/>
      <c r="AT74" s="205"/>
      <c r="AU74" s="205"/>
      <c r="AV74" s="205"/>
      <c r="AW74" s="205"/>
      <c r="AX74" s="205"/>
      <c r="AY74" s="205"/>
      <c r="AZ74" s="205"/>
      <c r="BA74" s="205"/>
      <c r="BB74" s="205"/>
      <c r="BC74" s="205"/>
      <c r="BD74" s="205"/>
      <c r="BE74" s="205"/>
      <c r="BF74" s="205"/>
      <c r="BG74" s="205" t="s">
        <v>275</v>
      </c>
      <c r="BH74" s="205"/>
      <c r="BI74" s="205"/>
      <c r="BJ74" s="205"/>
      <c r="BK74" s="205"/>
      <c r="BL74" s="205"/>
      <c r="BM74" s="205"/>
      <c r="BN74" s="205"/>
      <c r="BO74" s="205"/>
      <c r="BP74" s="205"/>
      <c r="BQ74" s="205"/>
      <c r="BR74" s="205"/>
      <c r="BS74" s="205"/>
      <c r="BT74" s="205"/>
      <c r="BU74" s="205"/>
      <c r="BV74" s="205"/>
      <c r="BW74" s="205"/>
      <c r="BX74" s="205"/>
      <c r="BY74" s="205"/>
    </row>
    <row r="75" spans="1:80" s="153" customFormat="1" ht="16.5" customHeight="1">
      <c r="A75" s="154"/>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CB75" s="153" t="s">
        <v>290</v>
      </c>
    </row>
    <row r="76" spans="1:80" ht="16.5" customHeight="1">
      <c r="A76" s="23"/>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row>
    <row r="77" spans="1:80" ht="16.5" customHeight="1">
      <c r="A77" s="24"/>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5"/>
    </row>
    <row r="78" spans="1:80" ht="16.5" customHeight="1">
      <c r="A78" s="16"/>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E78" s="203"/>
      <c r="AF78" s="203"/>
      <c r="AG78" s="203"/>
      <c r="AH78" s="203"/>
      <c r="AI78" s="203"/>
      <c r="AJ78" s="203"/>
      <c r="AK78" s="203"/>
      <c r="AL78" s="203"/>
      <c r="AM78" s="203"/>
      <c r="AN78" s="206"/>
      <c r="AO78" s="206"/>
      <c r="AP78" s="206"/>
      <c r="AQ78" s="206"/>
      <c r="AR78" s="206"/>
      <c r="AS78" s="206"/>
      <c r="AT78" s="206"/>
      <c r="AU78" s="206"/>
      <c r="AV78" s="206"/>
      <c r="AW78" s="206"/>
      <c r="AX78" s="206"/>
      <c r="AY78" s="206"/>
      <c r="AZ78" s="206"/>
      <c r="BA78" s="206"/>
      <c r="BB78" s="206"/>
      <c r="BC78" s="206"/>
      <c r="BD78" s="206"/>
      <c r="BE78" s="206"/>
      <c r="BF78" s="206"/>
      <c r="BG78" s="206"/>
      <c r="BH78" s="206"/>
      <c r="BI78" s="206"/>
      <c r="BJ78" s="206"/>
      <c r="BK78" s="206"/>
      <c r="BL78" s="206"/>
      <c r="BM78" s="206"/>
      <c r="BN78" s="206"/>
      <c r="BO78" s="206"/>
      <c r="BP78" s="206"/>
      <c r="BQ78" s="206"/>
      <c r="BR78" s="206"/>
      <c r="BS78" s="206"/>
      <c r="BT78" s="206"/>
      <c r="BU78" s="206"/>
      <c r="BV78" s="206"/>
      <c r="BW78" s="206"/>
      <c r="BX78" s="206"/>
      <c r="BY78" s="206"/>
    </row>
    <row r="79" spans="1:80" ht="16.5" customHeight="1">
      <c r="A79" s="16"/>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6"/>
      <c r="AO79" s="206"/>
      <c r="AP79" s="206"/>
      <c r="AQ79" s="206"/>
      <c r="AR79" s="206"/>
      <c r="AS79" s="206"/>
      <c r="AT79" s="206"/>
      <c r="AU79" s="206"/>
      <c r="AV79" s="206"/>
      <c r="AW79" s="206"/>
      <c r="AX79" s="206"/>
      <c r="AY79" s="206"/>
      <c r="AZ79" s="206"/>
      <c r="BA79" s="206"/>
      <c r="BB79" s="206"/>
      <c r="BC79" s="206"/>
      <c r="BD79" s="206"/>
      <c r="BE79" s="206"/>
      <c r="BF79" s="206"/>
      <c r="BG79" s="206"/>
      <c r="BH79" s="206"/>
      <c r="BI79" s="206"/>
      <c r="BJ79" s="206"/>
      <c r="BK79" s="206"/>
      <c r="BL79" s="206"/>
      <c r="BM79" s="206"/>
      <c r="BN79" s="206"/>
      <c r="BO79" s="206"/>
      <c r="BP79" s="206"/>
      <c r="BQ79" s="206"/>
      <c r="BR79" s="206"/>
      <c r="BS79" s="206"/>
      <c r="BT79" s="206"/>
      <c r="BU79" s="206"/>
      <c r="BV79" s="206"/>
      <c r="BW79" s="206"/>
      <c r="BX79" s="206"/>
      <c r="BY79" s="206"/>
    </row>
    <row r="80" spans="1:80" s="153" customFormat="1" ht="16.5" customHeight="1">
      <c r="A80" s="154"/>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3"/>
      <c r="Z80" s="203"/>
      <c r="AA80" s="203"/>
      <c r="AB80" s="203"/>
      <c r="AC80" s="203"/>
      <c r="AD80" s="203"/>
      <c r="AE80" s="203"/>
      <c r="AF80" s="203"/>
      <c r="AG80" s="203"/>
      <c r="AH80" s="203"/>
      <c r="AI80" s="203"/>
      <c r="AJ80" s="203"/>
      <c r="AK80" s="203"/>
      <c r="AL80" s="203"/>
      <c r="AM80" s="203"/>
      <c r="AN80" s="206"/>
      <c r="AO80" s="206"/>
      <c r="AP80" s="206"/>
      <c r="AQ80" s="206"/>
      <c r="AR80" s="206"/>
      <c r="AS80" s="206"/>
      <c r="AT80" s="206"/>
      <c r="AU80" s="206"/>
      <c r="AV80" s="206"/>
      <c r="AW80" s="206"/>
      <c r="AX80" s="206"/>
      <c r="AY80" s="206"/>
      <c r="AZ80" s="206"/>
      <c r="BA80" s="206"/>
      <c r="BB80" s="206"/>
      <c r="BC80" s="206"/>
      <c r="BD80" s="206"/>
      <c r="BE80" s="206"/>
      <c r="BF80" s="206"/>
      <c r="BG80" s="206"/>
      <c r="BH80" s="206"/>
      <c r="BI80" s="206"/>
      <c r="BJ80" s="206"/>
      <c r="BK80" s="206"/>
      <c r="BL80" s="206"/>
      <c r="BM80" s="206"/>
      <c r="BN80" s="206"/>
      <c r="BO80" s="206"/>
      <c r="BP80" s="206"/>
      <c r="BQ80" s="206"/>
      <c r="BR80" s="206"/>
      <c r="BS80" s="206"/>
      <c r="BT80" s="206"/>
      <c r="BU80" s="206"/>
      <c r="BV80" s="206"/>
      <c r="BW80" s="206"/>
      <c r="BX80" s="206"/>
      <c r="BY80" s="206"/>
    </row>
    <row r="81" spans="1:78" s="153" customFormat="1" ht="16.5" customHeight="1">
      <c r="A81" s="154"/>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3"/>
      <c r="Z81" s="203"/>
      <c r="AA81" s="203"/>
      <c r="AB81" s="203"/>
      <c r="AC81" s="203"/>
      <c r="AD81" s="203"/>
      <c r="AE81" s="203"/>
      <c r="AF81" s="203"/>
      <c r="AG81" s="203"/>
      <c r="AH81" s="203"/>
      <c r="AI81" s="203"/>
      <c r="AJ81" s="203"/>
      <c r="AK81" s="203"/>
      <c r="AL81" s="203"/>
      <c r="AM81" s="203"/>
      <c r="AN81" s="206"/>
      <c r="AO81" s="206"/>
      <c r="AP81" s="206"/>
      <c r="AQ81" s="206"/>
      <c r="AR81" s="206"/>
      <c r="AS81" s="206"/>
      <c r="AT81" s="206"/>
      <c r="AU81" s="206"/>
      <c r="AV81" s="206"/>
      <c r="AW81" s="206"/>
      <c r="AX81" s="206"/>
      <c r="AY81" s="206"/>
      <c r="AZ81" s="206"/>
      <c r="BA81" s="206"/>
      <c r="BB81" s="206"/>
      <c r="BC81" s="206"/>
      <c r="BD81" s="206"/>
      <c r="BE81" s="206"/>
      <c r="BF81" s="206"/>
      <c r="BG81" s="206"/>
      <c r="BH81" s="206"/>
      <c r="BI81" s="206"/>
      <c r="BJ81" s="206"/>
      <c r="BK81" s="206"/>
      <c r="BL81" s="206"/>
      <c r="BM81" s="206"/>
      <c r="BN81" s="206"/>
      <c r="BO81" s="206"/>
      <c r="BP81" s="206"/>
      <c r="BQ81" s="206"/>
      <c r="BR81" s="206"/>
      <c r="BS81" s="206"/>
      <c r="BT81" s="206"/>
      <c r="BU81" s="206"/>
      <c r="BV81" s="206"/>
      <c r="BW81" s="206"/>
      <c r="BX81" s="206"/>
      <c r="BY81" s="206"/>
    </row>
    <row r="82" spans="1:78" s="153" customFormat="1" ht="16.5" customHeight="1">
      <c r="A82" s="154"/>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3"/>
      <c r="Z82" s="203"/>
      <c r="AA82" s="203"/>
      <c r="AB82" s="203"/>
      <c r="AC82" s="203"/>
      <c r="AD82" s="203"/>
      <c r="AE82" s="203"/>
      <c r="AF82" s="203"/>
      <c r="AG82" s="203"/>
      <c r="AH82" s="203"/>
      <c r="AI82" s="203"/>
      <c r="AJ82" s="203"/>
      <c r="AK82" s="203"/>
      <c r="AL82" s="203"/>
      <c r="AM82" s="203"/>
      <c r="AN82" s="206"/>
      <c r="AO82" s="206"/>
      <c r="AP82" s="206"/>
      <c r="AQ82" s="206"/>
      <c r="AR82" s="206"/>
      <c r="AS82" s="206"/>
      <c r="AT82" s="206"/>
      <c r="AU82" s="206"/>
      <c r="AV82" s="206"/>
      <c r="AW82" s="206"/>
      <c r="AX82" s="206"/>
      <c r="AY82" s="206"/>
      <c r="AZ82" s="206"/>
      <c r="BA82" s="206"/>
      <c r="BB82" s="206"/>
      <c r="BC82" s="206"/>
      <c r="BD82" s="206"/>
      <c r="BE82" s="206"/>
      <c r="BF82" s="206"/>
      <c r="BG82" s="206"/>
      <c r="BH82" s="206"/>
      <c r="BI82" s="206"/>
      <c r="BJ82" s="206"/>
      <c r="BK82" s="206"/>
      <c r="BL82" s="206"/>
      <c r="BM82" s="206"/>
      <c r="BN82" s="206"/>
      <c r="BO82" s="206"/>
      <c r="BP82" s="206"/>
      <c r="BQ82" s="206"/>
      <c r="BR82" s="206"/>
      <c r="BS82" s="206"/>
      <c r="BT82" s="206"/>
      <c r="BU82" s="206"/>
      <c r="BV82" s="206"/>
      <c r="BW82" s="206"/>
      <c r="BX82" s="206"/>
      <c r="BY82" s="206"/>
    </row>
    <row r="83" spans="1:78" ht="16.5" customHeight="1">
      <c r="A83" s="23"/>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6"/>
      <c r="AO83" s="206"/>
      <c r="AP83" s="206"/>
      <c r="AQ83" s="206"/>
      <c r="AR83" s="206"/>
      <c r="AS83" s="206"/>
      <c r="AT83" s="206"/>
      <c r="AU83" s="206"/>
      <c r="AV83" s="206"/>
      <c r="AW83" s="206"/>
      <c r="AX83" s="206"/>
      <c r="AY83" s="206"/>
      <c r="AZ83" s="206"/>
      <c r="BA83" s="206"/>
      <c r="BB83" s="206"/>
      <c r="BC83" s="206"/>
      <c r="BD83" s="206"/>
      <c r="BE83" s="206"/>
      <c r="BF83" s="206"/>
      <c r="BG83" s="206"/>
      <c r="BH83" s="206"/>
      <c r="BI83" s="206"/>
      <c r="BJ83" s="206"/>
      <c r="BK83" s="206"/>
      <c r="BL83" s="206"/>
      <c r="BM83" s="206"/>
      <c r="BN83" s="206"/>
      <c r="BO83" s="206"/>
      <c r="BP83" s="206"/>
      <c r="BQ83" s="206"/>
      <c r="BR83" s="206"/>
      <c r="BS83" s="206"/>
      <c r="BT83" s="206"/>
      <c r="BU83" s="206"/>
      <c r="BV83" s="206"/>
      <c r="BW83" s="206"/>
      <c r="BX83" s="206"/>
      <c r="BY83" s="206"/>
    </row>
    <row r="84" spans="1:78" ht="16.5" customHeight="1">
      <c r="A84" s="24"/>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6"/>
      <c r="AO84" s="206"/>
      <c r="AP84" s="206"/>
      <c r="AQ84" s="206"/>
      <c r="AR84" s="206"/>
      <c r="AS84" s="206"/>
      <c r="AT84" s="206"/>
      <c r="AU84" s="206"/>
      <c r="AV84" s="206"/>
      <c r="AW84" s="206"/>
      <c r="AX84" s="206"/>
      <c r="AY84" s="206"/>
      <c r="AZ84" s="206"/>
      <c r="BA84" s="206"/>
      <c r="BB84" s="206"/>
      <c r="BC84" s="206"/>
      <c r="BD84" s="206"/>
      <c r="BE84" s="206"/>
      <c r="BF84" s="206"/>
      <c r="BG84" s="206"/>
      <c r="BH84" s="206"/>
      <c r="BI84" s="206"/>
      <c r="BJ84" s="206"/>
      <c r="BK84" s="206"/>
      <c r="BL84" s="206"/>
      <c r="BM84" s="206"/>
      <c r="BN84" s="206"/>
      <c r="BO84" s="206"/>
      <c r="BP84" s="206"/>
      <c r="BQ84" s="206"/>
      <c r="BR84" s="206"/>
      <c r="BS84" s="206"/>
      <c r="BT84" s="206"/>
      <c r="BU84" s="206"/>
      <c r="BV84" s="206"/>
      <c r="BW84" s="206"/>
      <c r="BX84" s="206"/>
      <c r="BY84" s="206"/>
      <c r="BZ84" s="25"/>
    </row>
    <row r="85" spans="1:78" ht="16.5" customHeight="1">
      <c r="A85" s="16"/>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6"/>
      <c r="AO85" s="206"/>
      <c r="AP85" s="206"/>
      <c r="AQ85" s="206"/>
      <c r="AR85" s="206"/>
      <c r="AS85" s="206"/>
      <c r="AT85" s="206"/>
      <c r="AU85" s="206"/>
      <c r="AV85" s="206"/>
      <c r="AW85" s="206"/>
      <c r="AX85" s="206"/>
      <c r="AY85" s="206"/>
      <c r="AZ85" s="206"/>
      <c r="BA85" s="206"/>
      <c r="BB85" s="206"/>
      <c r="BC85" s="206"/>
      <c r="BD85" s="206"/>
      <c r="BE85" s="206"/>
      <c r="BF85" s="206"/>
      <c r="BG85" s="206"/>
      <c r="BH85" s="206"/>
      <c r="BI85" s="206"/>
      <c r="BJ85" s="206"/>
      <c r="BK85" s="206"/>
      <c r="BL85" s="206"/>
      <c r="BM85" s="206"/>
      <c r="BN85" s="206"/>
      <c r="BO85" s="206"/>
      <c r="BP85" s="206"/>
      <c r="BQ85" s="206"/>
      <c r="BR85" s="206"/>
      <c r="BS85" s="206"/>
      <c r="BT85" s="206"/>
      <c r="BU85" s="206"/>
      <c r="BV85" s="206"/>
      <c r="BW85" s="206"/>
      <c r="BX85" s="206"/>
      <c r="BY85" s="206"/>
    </row>
    <row r="86" spans="1:78" ht="16.5" customHeight="1">
      <c r="A86" s="16"/>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E86" s="203"/>
      <c r="AF86" s="203"/>
      <c r="AG86" s="203"/>
      <c r="AH86" s="203"/>
      <c r="AI86" s="203"/>
      <c r="AJ86" s="203"/>
      <c r="AK86" s="203"/>
      <c r="AL86" s="203"/>
      <c r="AM86" s="203"/>
      <c r="AN86" s="206"/>
      <c r="AO86" s="206"/>
      <c r="AP86" s="206"/>
      <c r="AQ86" s="206"/>
      <c r="AR86" s="206"/>
      <c r="AS86" s="206"/>
      <c r="AT86" s="206"/>
      <c r="AU86" s="206"/>
      <c r="AV86" s="206"/>
      <c r="AW86" s="206"/>
      <c r="AX86" s="206"/>
      <c r="AY86" s="206"/>
      <c r="AZ86" s="206"/>
      <c r="BA86" s="206"/>
      <c r="BB86" s="206"/>
      <c r="BC86" s="206"/>
      <c r="BD86" s="206"/>
      <c r="BE86" s="206"/>
      <c r="BF86" s="206"/>
      <c r="BG86" s="206"/>
      <c r="BH86" s="206"/>
      <c r="BI86" s="206"/>
      <c r="BJ86" s="206"/>
      <c r="BK86" s="206"/>
      <c r="BL86" s="206"/>
      <c r="BM86" s="206"/>
      <c r="BN86" s="206"/>
      <c r="BO86" s="206"/>
      <c r="BP86" s="206"/>
      <c r="BQ86" s="206"/>
      <c r="BR86" s="206"/>
      <c r="BS86" s="206"/>
      <c r="BT86" s="206"/>
      <c r="BU86" s="206"/>
      <c r="BV86" s="206"/>
      <c r="BW86" s="206"/>
      <c r="BX86" s="206"/>
      <c r="BY86" s="206"/>
    </row>
    <row r="87" spans="1:78" ht="15.75" customHeight="1">
      <c r="A87" s="16"/>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9"/>
      <c r="AB87" s="159"/>
      <c r="AC87" s="159"/>
      <c r="AD87" s="159"/>
      <c r="AE87" s="159"/>
      <c r="AF87" s="159"/>
      <c r="AG87" s="159"/>
      <c r="AH87" s="159"/>
      <c r="AI87" s="159"/>
      <c r="AJ87" s="159"/>
      <c r="AK87" s="159"/>
      <c r="AL87" s="159"/>
      <c r="AM87" s="159"/>
      <c r="AN87" s="159"/>
      <c r="AO87" s="159"/>
      <c r="AP87" s="159"/>
      <c r="AQ87" s="159"/>
      <c r="AR87" s="159"/>
      <c r="AS87" s="159"/>
      <c r="AT87" s="159"/>
      <c r="AU87" s="159"/>
      <c r="AV87" s="159"/>
      <c r="AW87" s="159"/>
      <c r="AX87" s="159"/>
      <c r="AY87" s="159"/>
      <c r="AZ87" s="159"/>
      <c r="BA87" s="159"/>
      <c r="BB87" s="159"/>
      <c r="BC87" s="159"/>
      <c r="BD87" s="159"/>
      <c r="BE87" s="159"/>
      <c r="BF87" s="159"/>
      <c r="BG87" s="159"/>
      <c r="BH87" s="159"/>
      <c r="BI87" s="16"/>
      <c r="BJ87" s="16"/>
      <c r="BK87" s="16"/>
      <c r="BL87" s="16"/>
      <c r="BM87" s="16"/>
      <c r="BN87" s="16"/>
      <c r="BO87" s="16"/>
      <c r="BP87" s="16"/>
      <c r="BQ87" s="16"/>
      <c r="BR87" s="16"/>
      <c r="BS87" s="16"/>
      <c r="BT87" s="16"/>
      <c r="BU87" s="16"/>
      <c r="BV87" s="16"/>
      <c r="BW87" s="16"/>
      <c r="BX87" s="16"/>
      <c r="BY87" s="26"/>
    </row>
    <row r="88" spans="1:78" ht="15.75" customHeight="1">
      <c r="A88" s="16"/>
      <c r="B88" s="154"/>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6"/>
      <c r="BJ88" s="16"/>
      <c r="BK88" s="16"/>
      <c r="BL88" s="16"/>
      <c r="BM88" s="16"/>
      <c r="BN88" s="16"/>
      <c r="BO88" s="16"/>
      <c r="BP88" s="16"/>
      <c r="BQ88" s="16"/>
      <c r="BR88" s="16"/>
      <c r="BS88" s="16"/>
      <c r="BT88" s="16"/>
      <c r="BU88" s="16"/>
      <c r="BV88" s="16"/>
      <c r="BW88" s="16"/>
      <c r="BX88" s="16"/>
      <c r="BY88" s="26"/>
    </row>
    <row r="89" spans="1:78" ht="15.75" customHeight="1">
      <c r="A89" s="16"/>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c r="AX89" s="159"/>
      <c r="AY89" s="159"/>
      <c r="AZ89" s="159"/>
      <c r="BA89" s="159"/>
      <c r="BB89" s="159"/>
      <c r="BC89" s="159"/>
      <c r="BD89" s="159"/>
      <c r="BE89" s="159"/>
      <c r="BF89" s="159"/>
      <c r="BG89" s="159"/>
      <c r="BH89" s="159"/>
      <c r="BI89" s="16"/>
      <c r="BJ89" s="16"/>
      <c r="BK89" s="16"/>
      <c r="BL89" s="16"/>
      <c r="BM89" s="16"/>
      <c r="BN89" s="16"/>
      <c r="BO89" s="16"/>
      <c r="BP89" s="16"/>
      <c r="BQ89" s="16"/>
      <c r="BR89" s="16"/>
      <c r="BS89" s="16"/>
      <c r="BT89" s="16"/>
      <c r="BU89" s="16"/>
      <c r="BV89" s="16"/>
      <c r="BW89" s="16"/>
      <c r="BX89" s="16"/>
      <c r="BY89" s="26"/>
    </row>
    <row r="90" spans="1:78" ht="15.75" customHeight="1">
      <c r="A90" s="16"/>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9"/>
      <c r="AB90" s="159"/>
      <c r="AC90" s="159"/>
      <c r="AD90" s="159"/>
      <c r="AE90" s="159"/>
      <c r="AF90" s="159"/>
      <c r="AG90" s="159"/>
      <c r="AH90" s="159"/>
      <c r="AI90" s="159"/>
      <c r="AJ90" s="159"/>
      <c r="AK90" s="159"/>
      <c r="AL90" s="159"/>
      <c r="AM90" s="159"/>
      <c r="AN90" s="159"/>
      <c r="AO90" s="159"/>
      <c r="AP90" s="159"/>
      <c r="AQ90" s="159"/>
      <c r="AR90" s="159"/>
      <c r="AS90" s="159"/>
      <c r="AT90" s="159"/>
      <c r="AU90" s="159"/>
      <c r="AV90" s="159"/>
      <c r="AW90" s="159"/>
      <c r="AX90" s="159"/>
      <c r="AY90" s="159"/>
      <c r="AZ90" s="159"/>
      <c r="BA90" s="159"/>
      <c r="BB90" s="159"/>
      <c r="BC90" s="159"/>
      <c r="BD90" s="159"/>
      <c r="BE90" s="159"/>
      <c r="BF90" s="159"/>
      <c r="BG90" s="159"/>
      <c r="BH90" s="159"/>
      <c r="BI90" s="16"/>
      <c r="BJ90" s="16"/>
      <c r="BK90" s="16"/>
      <c r="BL90" s="16"/>
      <c r="BM90" s="16"/>
      <c r="BN90" s="16"/>
      <c r="BO90" s="16"/>
      <c r="BP90" s="16"/>
      <c r="BQ90" s="16"/>
      <c r="BR90" s="16"/>
      <c r="BS90" s="16"/>
      <c r="BT90" s="16"/>
      <c r="BU90" s="16"/>
      <c r="BV90" s="16"/>
      <c r="BW90" s="16"/>
      <c r="BX90" s="16"/>
      <c r="BY90" s="26"/>
    </row>
    <row r="91" spans="1:78" ht="15.75" customHeight="1">
      <c r="A91" s="16"/>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6"/>
      <c r="BJ91" s="16"/>
      <c r="BK91" s="16"/>
      <c r="BL91" s="16"/>
      <c r="BM91" s="16"/>
      <c r="BN91" s="16"/>
      <c r="BO91" s="16"/>
      <c r="BP91" s="16"/>
      <c r="BQ91" s="16"/>
      <c r="BR91" s="16"/>
      <c r="BS91" s="16"/>
      <c r="BT91" s="16"/>
      <c r="BU91" s="16"/>
      <c r="BV91" s="16"/>
      <c r="BW91" s="16"/>
      <c r="BX91" s="16"/>
      <c r="BY91" s="26"/>
    </row>
    <row r="92" spans="1:78" ht="15.75" customHeight="1">
      <c r="A92" s="16"/>
      <c r="B92" s="154"/>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c r="AA92" s="159"/>
      <c r="AB92" s="159"/>
      <c r="AC92" s="159"/>
      <c r="AD92" s="159"/>
      <c r="AE92" s="159"/>
      <c r="AF92" s="159"/>
      <c r="AG92" s="159"/>
      <c r="AH92" s="159"/>
      <c r="AI92" s="159"/>
      <c r="AJ92" s="159"/>
      <c r="AK92" s="159"/>
      <c r="AL92" s="159"/>
      <c r="AM92" s="159"/>
      <c r="AN92" s="159"/>
      <c r="AO92" s="159"/>
      <c r="AP92" s="159"/>
      <c r="AQ92" s="159"/>
      <c r="AR92" s="159"/>
      <c r="AS92" s="159"/>
      <c r="AT92" s="159"/>
      <c r="AU92" s="159"/>
      <c r="AV92" s="159"/>
      <c r="AW92" s="159"/>
      <c r="AX92" s="159"/>
      <c r="AY92" s="159"/>
      <c r="AZ92" s="159"/>
      <c r="BA92" s="159"/>
      <c r="BB92" s="159"/>
      <c r="BC92" s="159"/>
      <c r="BD92" s="159"/>
      <c r="BE92" s="159"/>
      <c r="BF92" s="159"/>
      <c r="BG92" s="159"/>
      <c r="BH92" s="159"/>
      <c r="BI92" s="16"/>
      <c r="BJ92" s="16"/>
      <c r="BK92" s="16"/>
      <c r="BL92" s="16"/>
      <c r="BM92" s="16"/>
      <c r="BN92" s="16"/>
      <c r="BO92" s="16"/>
      <c r="BP92" s="16"/>
      <c r="BQ92" s="16"/>
      <c r="BR92" s="16"/>
      <c r="BS92" s="16"/>
      <c r="BT92" s="16"/>
      <c r="BU92" s="16"/>
      <c r="BV92" s="16"/>
      <c r="BW92" s="16"/>
      <c r="BX92" s="16"/>
      <c r="BY92" s="26"/>
    </row>
    <row r="93" spans="1:78" ht="15.75" customHeight="1">
      <c r="A93" s="16"/>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c r="AA93" s="159"/>
      <c r="AB93" s="159"/>
      <c r="AC93" s="159"/>
      <c r="AD93" s="159"/>
      <c r="AE93" s="159"/>
      <c r="AF93" s="159"/>
      <c r="AG93" s="159"/>
      <c r="AH93" s="159"/>
      <c r="AI93" s="159"/>
      <c r="AJ93" s="159"/>
      <c r="AK93" s="159"/>
      <c r="AL93" s="159"/>
      <c r="AM93" s="159"/>
      <c r="AN93" s="159"/>
      <c r="AO93" s="159"/>
      <c r="AP93" s="159"/>
      <c r="AQ93" s="159"/>
      <c r="AR93" s="159"/>
      <c r="AS93" s="159"/>
      <c r="AT93" s="159"/>
      <c r="AU93" s="159"/>
      <c r="AV93" s="159"/>
      <c r="AW93" s="159"/>
      <c r="AX93" s="159"/>
      <c r="AY93" s="159"/>
      <c r="AZ93" s="159"/>
      <c r="BA93" s="159"/>
      <c r="BB93" s="159"/>
      <c r="BC93" s="159"/>
      <c r="BD93" s="159"/>
      <c r="BE93" s="159"/>
      <c r="BF93" s="159"/>
      <c r="BG93" s="159"/>
      <c r="BH93" s="159"/>
      <c r="BI93" s="16"/>
      <c r="BJ93" s="16"/>
      <c r="BK93" s="16"/>
      <c r="BL93" s="16"/>
      <c r="BM93" s="16"/>
      <c r="BN93" s="16"/>
      <c r="BO93" s="16"/>
      <c r="BP93" s="16"/>
      <c r="BQ93" s="16"/>
      <c r="BR93" s="16"/>
      <c r="BS93" s="16"/>
      <c r="BT93" s="16"/>
      <c r="BU93" s="16"/>
      <c r="BV93" s="16"/>
      <c r="BW93" s="16"/>
      <c r="BX93" s="16"/>
      <c r="BY93" s="26"/>
    </row>
    <row r="94" spans="1:78" ht="15.75" customHeight="1">
      <c r="A94" s="16"/>
      <c r="B94" s="154"/>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6"/>
      <c r="BJ94" s="16"/>
      <c r="BK94" s="16"/>
      <c r="BL94" s="16"/>
      <c r="BM94" s="16"/>
      <c r="BN94" s="16"/>
      <c r="BO94" s="16"/>
      <c r="BP94" s="16"/>
      <c r="BQ94" s="16"/>
      <c r="BR94" s="16"/>
      <c r="BS94" s="16"/>
      <c r="BT94" s="16"/>
      <c r="BU94" s="16"/>
      <c r="BV94" s="16"/>
      <c r="BW94" s="16"/>
      <c r="BX94" s="16"/>
      <c r="BY94" s="26"/>
    </row>
    <row r="95" spans="1:78" ht="15.75" customHeight="1">
      <c r="A95" s="16"/>
      <c r="B95" s="154"/>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c r="BF95" s="159"/>
      <c r="BG95" s="159"/>
      <c r="BH95" s="159"/>
      <c r="BI95" s="16"/>
      <c r="BJ95" s="16"/>
      <c r="BK95" s="16"/>
      <c r="BL95" s="16"/>
      <c r="BM95" s="16"/>
      <c r="BN95" s="16"/>
      <c r="BO95" s="16"/>
      <c r="BP95" s="16"/>
      <c r="BQ95" s="16"/>
      <c r="BR95" s="16"/>
      <c r="BS95" s="16"/>
      <c r="BT95" s="16"/>
      <c r="BU95" s="16"/>
      <c r="BV95" s="16"/>
      <c r="BW95" s="16"/>
      <c r="BX95" s="16"/>
      <c r="BY95" s="26"/>
    </row>
    <row r="96" spans="1:78" ht="15.75" customHeight="1">
      <c r="A96" s="16"/>
      <c r="B96" s="154"/>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c r="AA96" s="159"/>
      <c r="AB96" s="159"/>
      <c r="AC96" s="159"/>
      <c r="AD96" s="159"/>
      <c r="AE96" s="159"/>
      <c r="AF96" s="159"/>
      <c r="AG96" s="159"/>
      <c r="AH96" s="159"/>
      <c r="AI96" s="159"/>
      <c r="AJ96" s="159"/>
      <c r="AK96" s="159"/>
      <c r="AL96" s="159"/>
      <c r="AM96" s="159"/>
      <c r="AN96" s="159"/>
      <c r="AO96" s="159"/>
      <c r="AP96" s="159"/>
      <c r="AQ96" s="159"/>
      <c r="AR96" s="159"/>
      <c r="AS96" s="159"/>
      <c r="AT96" s="159"/>
      <c r="AU96" s="159"/>
      <c r="AV96" s="159"/>
      <c r="AW96" s="159"/>
      <c r="AX96" s="159"/>
      <c r="AY96" s="159"/>
      <c r="AZ96" s="159"/>
      <c r="BA96" s="159"/>
      <c r="BB96" s="159"/>
      <c r="BC96" s="159"/>
      <c r="BD96" s="159"/>
      <c r="BE96" s="159"/>
      <c r="BF96" s="159"/>
      <c r="BG96" s="159"/>
      <c r="BH96" s="159"/>
      <c r="BI96" s="16"/>
      <c r="BJ96" s="16"/>
      <c r="BK96" s="16"/>
      <c r="BL96" s="16"/>
      <c r="BM96" s="16"/>
      <c r="BN96" s="16"/>
      <c r="BO96" s="16"/>
      <c r="BP96" s="16"/>
      <c r="BQ96" s="16"/>
      <c r="BR96" s="16"/>
      <c r="BS96" s="16"/>
      <c r="BT96" s="16"/>
      <c r="BU96" s="16"/>
      <c r="BV96" s="16"/>
      <c r="BW96" s="16"/>
      <c r="BX96" s="16"/>
      <c r="BY96" s="26"/>
    </row>
    <row r="97" spans="1:77" ht="15.75" customHeight="1">
      <c r="A97" s="16"/>
      <c r="B97" s="210"/>
      <c r="C97" s="210"/>
      <c r="D97" s="210"/>
      <c r="E97" s="210"/>
      <c r="F97" s="210"/>
      <c r="G97" s="210"/>
      <c r="H97" s="210"/>
      <c r="I97" s="210"/>
      <c r="J97" s="210"/>
      <c r="K97" s="210"/>
      <c r="L97" s="210"/>
      <c r="M97" s="210"/>
      <c r="N97" s="210"/>
      <c r="O97" s="210"/>
      <c r="P97" s="210"/>
      <c r="Q97" s="210"/>
      <c r="R97" s="210"/>
      <c r="S97" s="210"/>
      <c r="T97" s="210"/>
      <c r="U97" s="210"/>
      <c r="V97" s="210"/>
      <c r="W97" s="210"/>
      <c r="X97" s="210"/>
      <c r="Y97" s="210"/>
      <c r="Z97" s="210"/>
      <c r="AA97" s="210"/>
      <c r="AB97" s="210"/>
      <c r="AC97" s="210"/>
      <c r="AD97" s="210"/>
      <c r="AE97" s="210"/>
      <c r="AF97" s="210"/>
      <c r="AG97" s="210"/>
      <c r="AH97" s="210"/>
      <c r="AI97" s="210"/>
      <c r="AJ97" s="210"/>
      <c r="AK97" s="210"/>
      <c r="AL97" s="210"/>
      <c r="AM97" s="16"/>
      <c r="AN97" s="16"/>
      <c r="AO97" s="16"/>
      <c r="AP97" s="16"/>
      <c r="AQ97" s="16"/>
      <c r="AR97" s="16"/>
      <c r="AS97" s="26"/>
      <c r="AT97" s="26"/>
      <c r="AU97" s="26"/>
      <c r="AV97" s="26"/>
      <c r="AW97" s="26"/>
      <c r="AX97" s="26"/>
      <c r="AY97" s="26"/>
      <c r="AZ97" s="26"/>
      <c r="BA97" s="16"/>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1:77" ht="15.75" customHeight="1">
      <c r="A98" s="16"/>
      <c r="B98" s="210"/>
      <c r="C98" s="210"/>
      <c r="D98" s="210"/>
      <c r="E98" s="210"/>
      <c r="F98" s="210"/>
      <c r="G98" s="210"/>
      <c r="H98" s="210"/>
      <c r="I98" s="210"/>
      <c r="J98" s="210"/>
      <c r="K98" s="210"/>
      <c r="L98" s="210"/>
      <c r="M98" s="210"/>
      <c r="N98" s="210"/>
      <c r="O98" s="210"/>
      <c r="P98" s="210"/>
      <c r="Q98" s="210"/>
      <c r="R98" s="210"/>
      <c r="S98" s="210"/>
      <c r="T98" s="210"/>
      <c r="U98" s="210"/>
      <c r="V98" s="210"/>
      <c r="W98" s="210"/>
      <c r="X98" s="210"/>
      <c r="Y98" s="210"/>
      <c r="Z98" s="210"/>
      <c r="AA98" s="210"/>
      <c r="AB98" s="210"/>
      <c r="AC98" s="210"/>
      <c r="AD98" s="210"/>
      <c r="AE98" s="210"/>
      <c r="AF98" s="210"/>
      <c r="AG98" s="210"/>
      <c r="AH98" s="210"/>
      <c r="AI98" s="210"/>
      <c r="AJ98" s="210"/>
      <c r="AK98" s="210"/>
      <c r="AL98" s="210"/>
      <c r="AM98" s="16"/>
      <c r="AN98" s="16"/>
      <c r="AO98" s="16"/>
      <c r="AP98" s="16"/>
      <c r="AQ98" s="16"/>
      <c r="AR98" s="16"/>
      <c r="AS98" s="26"/>
      <c r="AT98" s="26"/>
      <c r="AU98" s="26"/>
      <c r="AV98" s="26"/>
      <c r="AW98" s="26"/>
      <c r="AX98" s="26"/>
      <c r="AY98" s="26"/>
      <c r="AZ98" s="26"/>
      <c r="BA98" s="16"/>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1:77" ht="15.75" customHeight="1">
      <c r="A99" s="16"/>
      <c r="B99" s="210"/>
      <c r="C99" s="210"/>
      <c r="D99" s="210"/>
      <c r="E99" s="210"/>
      <c r="F99" s="210"/>
      <c r="G99" s="210"/>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16"/>
      <c r="AN99" s="16"/>
      <c r="AO99" s="16"/>
      <c r="AP99" s="16"/>
      <c r="AQ99" s="16"/>
      <c r="AR99" s="16"/>
      <c r="AS99" s="16"/>
      <c r="AT99" s="16"/>
      <c r="AU99" s="16"/>
      <c r="AV99" s="16"/>
      <c r="AW99" s="16"/>
      <c r="AX99" s="16"/>
      <c r="AY99" s="16"/>
      <c r="AZ99" s="16"/>
      <c r="BA99" s="16"/>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row>
    <row r="100" spans="1:77" ht="15.75" customHeight="1">
      <c r="A100" s="16"/>
      <c r="B100" s="214"/>
      <c r="C100" s="214"/>
      <c r="D100" s="214"/>
      <c r="E100" s="214"/>
      <c r="F100" s="214"/>
      <c r="G100" s="214"/>
      <c r="H100" s="214"/>
      <c r="I100" s="214"/>
      <c r="J100" s="214"/>
      <c r="K100" s="214"/>
      <c r="L100" s="214"/>
      <c r="M100" s="214"/>
      <c r="N100" s="214"/>
      <c r="O100" s="214"/>
      <c r="P100" s="214"/>
      <c r="Q100" s="214"/>
      <c r="R100" s="214"/>
      <c r="S100" s="214"/>
      <c r="T100" s="214"/>
      <c r="U100" s="214"/>
      <c r="V100" s="214"/>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row>
    <row r="101" spans="1:77" ht="15.75" customHeight="1">
      <c r="A101" s="16"/>
      <c r="B101" s="214"/>
      <c r="C101" s="214"/>
      <c r="D101" s="214"/>
      <c r="E101" s="214"/>
      <c r="F101" s="214"/>
      <c r="G101" s="214"/>
      <c r="H101" s="214"/>
      <c r="I101" s="214"/>
      <c r="J101" s="214"/>
      <c r="K101" s="214"/>
      <c r="L101" s="214"/>
      <c r="M101" s="214"/>
      <c r="N101" s="214"/>
      <c r="O101" s="214"/>
      <c r="P101" s="214"/>
      <c r="Q101" s="214"/>
      <c r="R101" s="214"/>
      <c r="S101" s="214"/>
      <c r="T101" s="214"/>
      <c r="U101" s="214"/>
      <c r="V101" s="214"/>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row>
    <row r="102" spans="1:77" ht="15.75" customHeight="1">
      <c r="A102" s="16"/>
      <c r="B102" s="210"/>
      <c r="C102" s="210"/>
      <c r="D102" s="210"/>
      <c r="E102" s="210"/>
      <c r="F102" s="210"/>
      <c r="G102" s="210"/>
      <c r="H102" s="210"/>
      <c r="I102" s="210"/>
      <c r="J102" s="210"/>
      <c r="K102" s="210"/>
      <c r="L102" s="210"/>
      <c r="M102" s="210"/>
      <c r="N102" s="210"/>
      <c r="O102" s="210"/>
      <c r="P102" s="210"/>
      <c r="Q102" s="210"/>
      <c r="R102" s="210"/>
      <c r="S102" s="210"/>
      <c r="T102" s="210"/>
      <c r="U102" s="210"/>
      <c r="V102" s="210"/>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row>
    <row r="103" spans="1:77" ht="15.75" customHeight="1">
      <c r="A103" s="16"/>
      <c r="B103" s="210"/>
      <c r="C103" s="210"/>
      <c r="D103" s="210"/>
      <c r="E103" s="210"/>
      <c r="F103" s="210"/>
      <c r="G103" s="210"/>
      <c r="H103" s="210"/>
      <c r="I103" s="210"/>
      <c r="J103" s="210"/>
      <c r="K103" s="210"/>
      <c r="L103" s="210"/>
      <c r="M103" s="210"/>
      <c r="N103" s="210"/>
      <c r="O103" s="210"/>
      <c r="P103" s="210"/>
      <c r="Q103" s="210"/>
      <c r="R103" s="210"/>
      <c r="S103" s="210"/>
      <c r="T103" s="210"/>
      <c r="U103" s="210"/>
      <c r="V103" s="210"/>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28"/>
      <c r="BF103" s="28"/>
      <c r="BG103" s="28"/>
      <c r="BH103" s="28"/>
      <c r="BI103" s="28"/>
      <c r="BJ103" s="28"/>
      <c r="BK103" s="28"/>
      <c r="BL103" s="28"/>
      <c r="BM103" s="28"/>
      <c r="BN103" s="28"/>
      <c r="BO103" s="28"/>
      <c r="BP103" s="28"/>
      <c r="BQ103" s="28"/>
      <c r="BR103" s="28"/>
      <c r="BS103" s="28"/>
      <c r="BT103" s="28"/>
      <c r="BU103" s="28"/>
      <c r="BV103" s="28"/>
      <c r="BW103" s="16"/>
      <c r="BX103" s="16"/>
      <c r="BY103" s="16"/>
    </row>
    <row r="104" spans="1:77" ht="15.75" customHeight="1">
      <c r="A104" s="16"/>
      <c r="B104" s="210"/>
      <c r="C104" s="210"/>
      <c r="D104" s="210"/>
      <c r="E104" s="210"/>
      <c r="F104" s="210"/>
      <c r="G104" s="210"/>
      <c r="H104" s="210"/>
      <c r="I104" s="210"/>
      <c r="J104" s="210"/>
      <c r="K104" s="210"/>
      <c r="L104" s="210"/>
      <c r="M104" s="210"/>
      <c r="N104" s="210"/>
      <c r="O104" s="210"/>
      <c r="P104" s="210"/>
      <c r="Q104" s="210"/>
      <c r="R104" s="210"/>
      <c r="S104" s="210"/>
      <c r="T104" s="210"/>
      <c r="U104" s="210"/>
      <c r="V104" s="210"/>
      <c r="W104" s="16"/>
      <c r="X104" s="16"/>
      <c r="Y104" s="16"/>
      <c r="Z104" s="16"/>
      <c r="AA104" s="16"/>
      <c r="AB104" s="16"/>
      <c r="AC104" s="16"/>
      <c r="AD104" s="16"/>
      <c r="AE104" s="211"/>
      <c r="AF104" s="211"/>
      <c r="AG104" s="211"/>
      <c r="AH104" s="211"/>
      <c r="AI104" s="211"/>
      <c r="AJ104" s="211"/>
      <c r="AK104" s="211"/>
      <c r="AL104" s="211"/>
      <c r="AM104" s="211"/>
      <c r="AN104" s="211"/>
      <c r="AO104" s="211"/>
      <c r="AP104" s="211"/>
      <c r="AQ104" s="211"/>
      <c r="AR104" s="211"/>
      <c r="AS104" s="211"/>
      <c r="AT104" s="211"/>
      <c r="AU104" s="211"/>
      <c r="AV104" s="16"/>
      <c r="AW104" s="16"/>
      <c r="AX104" s="16"/>
      <c r="AY104" s="16"/>
      <c r="AZ104" s="16"/>
      <c r="BA104" s="16"/>
      <c r="BB104" s="16"/>
      <c r="BC104" s="16"/>
      <c r="BD104" s="16"/>
      <c r="BE104" s="212"/>
      <c r="BF104" s="212"/>
      <c r="BG104" s="212"/>
      <c r="BH104" s="212"/>
      <c r="BI104" s="212"/>
      <c r="BJ104" s="212"/>
      <c r="BK104" s="212"/>
      <c r="BL104" s="212"/>
      <c r="BM104" s="212"/>
      <c r="BN104" s="212"/>
      <c r="BO104" s="212"/>
      <c r="BP104" s="212"/>
      <c r="BQ104" s="212"/>
      <c r="BR104" s="212"/>
      <c r="BS104" s="212"/>
      <c r="BT104" s="212"/>
      <c r="BU104" s="212"/>
      <c r="BV104" s="212"/>
      <c r="BW104" s="16"/>
      <c r="BX104" s="16"/>
      <c r="BY104" s="16"/>
    </row>
    <row r="105" spans="1:77" ht="15.75" customHeight="1">
      <c r="A105" s="16"/>
      <c r="B105" s="16"/>
      <c r="C105" s="16"/>
      <c r="D105" s="16"/>
      <c r="E105" s="16"/>
      <c r="F105" s="16"/>
      <c r="G105" s="16"/>
      <c r="H105" s="16"/>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08"/>
      <c r="BR105" s="208"/>
      <c r="BS105" s="16"/>
      <c r="BT105" s="16"/>
      <c r="BU105" s="16"/>
      <c r="BV105" s="16"/>
      <c r="BW105" s="16"/>
      <c r="BX105" s="16"/>
      <c r="BY105" s="16"/>
    </row>
    <row r="106" spans="1:77" ht="15.75" customHeight="1">
      <c r="A106" s="16"/>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c r="AL106" s="209"/>
      <c r="AM106" s="209"/>
      <c r="AN106" s="209"/>
      <c r="AO106" s="209"/>
      <c r="AP106" s="209"/>
      <c r="AQ106" s="209"/>
      <c r="AR106" s="209"/>
      <c r="AS106" s="209"/>
      <c r="AT106" s="209"/>
      <c r="AU106" s="209"/>
      <c r="AV106" s="209"/>
      <c r="AW106" s="209"/>
      <c r="AX106" s="209"/>
      <c r="AY106" s="209"/>
      <c r="AZ106" s="209"/>
      <c r="BA106" s="209"/>
      <c r="BB106" s="209"/>
      <c r="BC106" s="209"/>
      <c r="BD106" s="209"/>
      <c r="BE106" s="209"/>
      <c r="BF106" s="209"/>
      <c r="BG106" s="209"/>
      <c r="BH106" s="209"/>
      <c r="BI106" s="209"/>
      <c r="BJ106" s="209"/>
      <c r="BK106" s="209"/>
      <c r="BL106" s="209"/>
      <c r="BM106" s="209"/>
      <c r="BN106" s="209"/>
      <c r="BO106" s="209"/>
      <c r="BP106" s="209"/>
      <c r="BQ106" s="209"/>
      <c r="BR106" s="209"/>
      <c r="BS106" s="209"/>
      <c r="BT106" s="209"/>
      <c r="BU106" s="209"/>
      <c r="BV106" s="209"/>
      <c r="BW106" s="209"/>
      <c r="BX106" s="209"/>
      <c r="BY106" s="209"/>
    </row>
    <row r="107" spans="1:77" ht="15.75" customHeight="1">
      <c r="A107" s="16"/>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09"/>
      <c r="AT107" s="209"/>
      <c r="AU107" s="209"/>
      <c r="AV107" s="209"/>
      <c r="AW107" s="209"/>
      <c r="AX107" s="209"/>
      <c r="AY107" s="209"/>
      <c r="AZ107" s="209"/>
      <c r="BA107" s="209"/>
      <c r="BB107" s="209"/>
      <c r="BC107" s="209"/>
      <c r="BD107" s="209"/>
      <c r="BE107" s="209"/>
      <c r="BF107" s="209"/>
      <c r="BG107" s="209"/>
      <c r="BH107" s="209"/>
      <c r="BI107" s="209"/>
      <c r="BJ107" s="209"/>
      <c r="BK107" s="209"/>
      <c r="BL107" s="209"/>
      <c r="BM107" s="209"/>
      <c r="BN107" s="209"/>
      <c r="BO107" s="209"/>
      <c r="BP107" s="209"/>
      <c r="BQ107" s="209"/>
      <c r="BR107" s="209"/>
      <c r="BS107" s="209"/>
      <c r="BT107" s="209"/>
      <c r="BU107" s="209"/>
      <c r="BV107" s="209"/>
      <c r="BW107" s="209"/>
      <c r="BX107" s="209"/>
      <c r="BY107" s="209"/>
    </row>
    <row r="108" spans="1:77" ht="15.75" customHeight="1">
      <c r="A108" s="16"/>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c r="AL108" s="209"/>
      <c r="AM108" s="209"/>
      <c r="AN108" s="209"/>
      <c r="AO108" s="209"/>
      <c r="AP108" s="209"/>
      <c r="AQ108" s="209"/>
      <c r="AR108" s="209"/>
      <c r="AS108" s="209"/>
      <c r="AT108" s="209"/>
      <c r="AU108" s="209"/>
      <c r="AV108" s="209"/>
      <c r="AW108" s="209"/>
      <c r="AX108" s="209"/>
      <c r="AY108" s="209"/>
      <c r="AZ108" s="209"/>
      <c r="BA108" s="209"/>
      <c r="BB108" s="209"/>
      <c r="BC108" s="209"/>
      <c r="BD108" s="209"/>
      <c r="BE108" s="209"/>
      <c r="BF108" s="209"/>
      <c r="BG108" s="209"/>
      <c r="BH108" s="209"/>
      <c r="BI108" s="209"/>
      <c r="BJ108" s="209"/>
      <c r="BK108" s="209"/>
      <c r="BL108" s="209"/>
      <c r="BM108" s="209"/>
      <c r="BN108" s="209"/>
      <c r="BO108" s="209"/>
      <c r="BP108" s="209"/>
      <c r="BQ108" s="209"/>
      <c r="BR108" s="209"/>
      <c r="BS108" s="209"/>
      <c r="BT108" s="209"/>
      <c r="BU108" s="209"/>
      <c r="BV108" s="209"/>
      <c r="BW108" s="209"/>
      <c r="BX108" s="209"/>
      <c r="BY108" s="209"/>
    </row>
    <row r="109" spans="1:77" ht="15.75" customHeight="1">
      <c r="A109" s="16"/>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c r="AW109" s="209"/>
      <c r="AX109" s="209"/>
      <c r="AY109" s="209"/>
      <c r="AZ109" s="209"/>
      <c r="BA109" s="209"/>
      <c r="BB109" s="209"/>
      <c r="BC109" s="209"/>
      <c r="BD109" s="209"/>
      <c r="BE109" s="209"/>
      <c r="BF109" s="209"/>
      <c r="BG109" s="209"/>
      <c r="BH109" s="209"/>
      <c r="BI109" s="209"/>
      <c r="BJ109" s="209"/>
      <c r="BK109" s="209"/>
      <c r="BL109" s="209"/>
      <c r="BM109" s="209"/>
      <c r="BN109" s="209"/>
      <c r="BO109" s="209"/>
      <c r="BP109" s="209"/>
      <c r="BQ109" s="209"/>
      <c r="BR109" s="209"/>
      <c r="BS109" s="209"/>
      <c r="BT109" s="209"/>
      <c r="BU109" s="209"/>
      <c r="BV109" s="209"/>
      <c r="BW109" s="209"/>
      <c r="BX109" s="209"/>
      <c r="BY109" s="209"/>
    </row>
    <row r="110" spans="1:77" ht="15.75" customHeight="1">
      <c r="A110" s="16"/>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09"/>
      <c r="AY110" s="209"/>
      <c r="AZ110" s="209"/>
      <c r="BA110" s="209"/>
      <c r="BB110" s="209"/>
      <c r="BC110" s="209"/>
      <c r="BD110" s="209"/>
      <c r="BE110" s="209"/>
      <c r="BF110" s="209"/>
      <c r="BG110" s="209"/>
      <c r="BH110" s="209"/>
      <c r="BI110" s="209"/>
      <c r="BJ110" s="209"/>
      <c r="BK110" s="209"/>
      <c r="BL110" s="209"/>
      <c r="BM110" s="209"/>
      <c r="BN110" s="209"/>
      <c r="BO110" s="209"/>
      <c r="BP110" s="209"/>
      <c r="BQ110" s="209"/>
      <c r="BR110" s="209"/>
      <c r="BS110" s="209"/>
      <c r="BT110" s="209"/>
      <c r="BU110" s="209"/>
      <c r="BV110" s="209"/>
      <c r="BW110" s="209"/>
      <c r="BX110" s="209"/>
      <c r="BY110" s="209"/>
    </row>
    <row r="111" spans="1:77" ht="15.75" customHeight="1">
      <c r="A111" s="16"/>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09"/>
      <c r="AY111" s="209"/>
      <c r="AZ111" s="209"/>
      <c r="BA111" s="209"/>
      <c r="BB111" s="209"/>
      <c r="BC111" s="209"/>
      <c r="BD111" s="209"/>
      <c r="BE111" s="209"/>
      <c r="BF111" s="209"/>
      <c r="BG111" s="209"/>
      <c r="BH111" s="209"/>
      <c r="BI111" s="209"/>
      <c r="BJ111" s="209"/>
      <c r="BK111" s="209"/>
      <c r="BL111" s="209"/>
      <c r="BM111" s="209"/>
      <c r="BN111" s="209"/>
      <c r="BO111" s="209"/>
      <c r="BP111" s="209"/>
      <c r="BQ111" s="209"/>
      <c r="BR111" s="209"/>
      <c r="BS111" s="209"/>
      <c r="BT111" s="209"/>
      <c r="BU111" s="209"/>
      <c r="BV111" s="209"/>
      <c r="BW111" s="209"/>
      <c r="BX111" s="209"/>
      <c r="BY111" s="209"/>
    </row>
    <row r="112" spans="1:77" ht="15.75" customHeight="1">
      <c r="A112" s="16"/>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E112" s="209"/>
      <c r="AF112" s="209"/>
      <c r="AG112" s="209"/>
      <c r="AH112" s="209"/>
      <c r="AI112" s="209"/>
      <c r="AJ112" s="209"/>
      <c r="AK112" s="209"/>
      <c r="AL112" s="209"/>
      <c r="AM112" s="209"/>
      <c r="AN112" s="209"/>
      <c r="AO112" s="209"/>
      <c r="AP112" s="209"/>
      <c r="AQ112" s="209"/>
      <c r="AR112" s="209"/>
      <c r="AS112" s="209"/>
      <c r="AT112" s="209"/>
      <c r="AU112" s="209"/>
      <c r="AV112" s="209"/>
      <c r="AW112" s="209"/>
      <c r="AX112" s="209"/>
      <c r="AY112" s="209"/>
      <c r="AZ112" s="209"/>
      <c r="BA112" s="209"/>
      <c r="BB112" s="209"/>
      <c r="BC112" s="209"/>
      <c r="BD112" s="209"/>
      <c r="BE112" s="209"/>
      <c r="BF112" s="209"/>
      <c r="BG112" s="209"/>
      <c r="BH112" s="209"/>
      <c r="BI112" s="209"/>
      <c r="BJ112" s="209"/>
      <c r="BK112" s="209"/>
      <c r="BL112" s="209"/>
      <c r="BM112" s="209"/>
      <c r="BN112" s="209"/>
      <c r="BO112" s="209"/>
      <c r="BP112" s="209"/>
      <c r="BQ112" s="209"/>
      <c r="BR112" s="209"/>
      <c r="BS112" s="209"/>
      <c r="BT112" s="209"/>
      <c r="BU112" s="209"/>
      <c r="BV112" s="209"/>
      <c r="BW112" s="209"/>
      <c r="BX112" s="209"/>
      <c r="BY112" s="209"/>
    </row>
    <row r="113" spans="1:77" ht="15.75" customHeight="1">
      <c r="A113" s="16"/>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09"/>
      <c r="AY113" s="209"/>
      <c r="AZ113" s="209"/>
      <c r="BA113" s="209"/>
      <c r="BB113" s="209"/>
      <c r="BC113" s="209"/>
      <c r="BD113" s="209"/>
      <c r="BE113" s="209"/>
      <c r="BF113" s="209"/>
      <c r="BG113" s="209"/>
      <c r="BH113" s="209"/>
      <c r="BI113" s="209"/>
      <c r="BJ113" s="209"/>
      <c r="BK113" s="209"/>
      <c r="BL113" s="209"/>
      <c r="BM113" s="209"/>
      <c r="BN113" s="209"/>
      <c r="BO113" s="209"/>
      <c r="BP113" s="209"/>
      <c r="BQ113" s="209"/>
      <c r="BR113" s="209"/>
      <c r="BS113" s="209"/>
      <c r="BT113" s="209"/>
      <c r="BU113" s="209"/>
      <c r="BV113" s="209"/>
      <c r="BW113" s="209"/>
      <c r="BX113" s="209"/>
      <c r="BY113" s="209"/>
    </row>
    <row r="114" spans="1:77" ht="15.75" customHeight="1">
      <c r="A114" s="16"/>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c r="AL114" s="209"/>
      <c r="AM114" s="209"/>
      <c r="AN114" s="209"/>
      <c r="AO114" s="209"/>
      <c r="AP114" s="209"/>
      <c r="AQ114" s="209"/>
      <c r="AR114" s="209"/>
      <c r="AS114" s="209"/>
      <c r="AT114" s="209"/>
      <c r="AU114" s="209"/>
      <c r="AV114" s="209"/>
      <c r="AW114" s="209"/>
      <c r="AX114" s="209"/>
      <c r="AY114" s="209"/>
      <c r="AZ114" s="209"/>
      <c r="BA114" s="209"/>
      <c r="BB114" s="209"/>
      <c r="BC114" s="209"/>
      <c r="BD114" s="209"/>
      <c r="BE114" s="209"/>
      <c r="BF114" s="209"/>
      <c r="BG114" s="209"/>
      <c r="BH114" s="209"/>
      <c r="BI114" s="209"/>
      <c r="BJ114" s="209"/>
      <c r="BK114" s="209"/>
      <c r="BL114" s="209"/>
      <c r="BM114" s="209"/>
      <c r="BN114" s="209"/>
      <c r="BO114" s="209"/>
      <c r="BP114" s="209"/>
      <c r="BQ114" s="209"/>
      <c r="BR114" s="209"/>
      <c r="BS114" s="209"/>
      <c r="BT114" s="209"/>
      <c r="BU114" s="209"/>
      <c r="BV114" s="209"/>
      <c r="BW114" s="209"/>
      <c r="BX114" s="209"/>
      <c r="BY114" s="209"/>
    </row>
    <row r="115" spans="1:77" ht="15.75" customHeight="1">
      <c r="A115" s="16"/>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c r="AA115" s="209"/>
      <c r="AB115" s="209"/>
      <c r="AC115" s="209"/>
      <c r="AD115" s="209"/>
      <c r="AE115" s="209"/>
      <c r="AF115" s="209"/>
      <c r="AG115" s="209"/>
      <c r="AH115" s="209"/>
      <c r="AI115" s="209"/>
      <c r="AJ115" s="209"/>
      <c r="AK115" s="209"/>
      <c r="AL115" s="209"/>
      <c r="AM115" s="209"/>
      <c r="AN115" s="209"/>
      <c r="AO115" s="209"/>
      <c r="AP115" s="209"/>
      <c r="AQ115" s="209"/>
      <c r="AR115" s="209"/>
      <c r="AS115" s="209"/>
      <c r="AT115" s="209"/>
      <c r="AU115" s="209"/>
      <c r="AV115" s="209"/>
      <c r="AW115" s="209"/>
      <c r="AX115" s="209"/>
      <c r="AY115" s="209"/>
      <c r="AZ115" s="209"/>
      <c r="BA115" s="209"/>
      <c r="BB115" s="209"/>
      <c r="BC115" s="209"/>
      <c r="BD115" s="209"/>
      <c r="BE115" s="209"/>
      <c r="BF115" s="209"/>
      <c r="BG115" s="209"/>
      <c r="BH115" s="209"/>
      <c r="BI115" s="209"/>
      <c r="BJ115" s="209"/>
      <c r="BK115" s="209"/>
      <c r="BL115" s="209"/>
      <c r="BM115" s="209"/>
      <c r="BN115" s="209"/>
      <c r="BO115" s="209"/>
      <c r="BP115" s="209"/>
      <c r="BQ115" s="209"/>
      <c r="BR115" s="209"/>
      <c r="BS115" s="209"/>
      <c r="BT115" s="209"/>
      <c r="BU115" s="209"/>
      <c r="BV115" s="209"/>
      <c r="BW115" s="209"/>
      <c r="BX115" s="209"/>
      <c r="BY115" s="209"/>
    </row>
    <row r="116" spans="1:77"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row>
    <row r="117" spans="1:7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row>
    <row r="118" spans="1:77" ht="15.75" customHeight="1"/>
  </sheetData>
  <sheetProtection selectLockedCells="1"/>
  <mergeCells count="17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0:W40"/>
    <mergeCell ref="A41:I41"/>
    <mergeCell ref="J41:M41"/>
    <mergeCell ref="N41:W41"/>
    <mergeCell ref="A42:I42"/>
    <mergeCell ref="J42:M42"/>
    <mergeCell ref="N42:W42"/>
    <mergeCell ref="A27:M28"/>
    <mergeCell ref="N27:AM28"/>
    <mergeCell ref="AN84:BF84"/>
    <mergeCell ref="AN85:BF85"/>
    <mergeCell ref="AN86:BF86"/>
    <mergeCell ref="BG72:BY72"/>
    <mergeCell ref="BG73:BY73"/>
    <mergeCell ref="B72:AM7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L102:M104"/>
    <mergeCell ref="N102:O104"/>
    <mergeCell ref="AA97:AB99"/>
    <mergeCell ref="AC97:AD99"/>
    <mergeCell ref="A53:BY53"/>
    <mergeCell ref="A55:AE57"/>
    <mergeCell ref="A58:BY65"/>
    <mergeCell ref="B97:C99"/>
    <mergeCell ref="D97:E99"/>
    <mergeCell ref="F97:G99"/>
    <mergeCell ref="H97:I99"/>
    <mergeCell ref="J97:K99"/>
    <mergeCell ref="L97:M99"/>
    <mergeCell ref="AE97:AF99"/>
    <mergeCell ref="AG97:AH99"/>
    <mergeCell ref="AI97:AJ99"/>
    <mergeCell ref="AK97:AL99"/>
    <mergeCell ref="N97:O99"/>
    <mergeCell ref="P97:R99"/>
    <mergeCell ref="S97:T99"/>
    <mergeCell ref="U97:V99"/>
    <mergeCell ref="W97:X99"/>
    <mergeCell ref="Y97:Z99"/>
    <mergeCell ref="AN83:BF83"/>
    <mergeCell ref="B78:AM78"/>
    <mergeCell ref="B79:AM79"/>
    <mergeCell ref="BG76:BY76"/>
    <mergeCell ref="BG77:BY77"/>
    <mergeCell ref="BG78:BY78"/>
    <mergeCell ref="BG79:BY79"/>
    <mergeCell ref="A35:M36"/>
    <mergeCell ref="N35:AM36"/>
    <mergeCell ref="AZ35:BE36"/>
    <mergeCell ref="BF35:BY36"/>
    <mergeCell ref="AF44:BY46"/>
    <mergeCell ref="A44:AE46"/>
    <mergeCell ref="A47:M49"/>
    <mergeCell ref="N47:AA49"/>
    <mergeCell ref="AB47:AH49"/>
    <mergeCell ref="A50:M52"/>
    <mergeCell ref="N50:O52"/>
    <mergeCell ref="P50:Q52"/>
    <mergeCell ref="R50:S52"/>
    <mergeCell ref="T50:U52"/>
    <mergeCell ref="V50:W52"/>
    <mergeCell ref="A37:P39"/>
    <mergeCell ref="A40:I40"/>
    <mergeCell ref="J40:M40"/>
    <mergeCell ref="I105:BR105"/>
    <mergeCell ref="BG80:BY80"/>
    <mergeCell ref="BG81:BY81"/>
    <mergeCell ref="BG82:BY82"/>
    <mergeCell ref="BG83:BY83"/>
    <mergeCell ref="BG84:BY84"/>
    <mergeCell ref="BG85:BY85"/>
    <mergeCell ref="BG86:BY86"/>
    <mergeCell ref="B106:BY115"/>
    <mergeCell ref="B80:AM80"/>
    <mergeCell ref="B81:AM81"/>
    <mergeCell ref="P102:R104"/>
    <mergeCell ref="S102:T104"/>
    <mergeCell ref="U102:V104"/>
    <mergeCell ref="AE104:AU104"/>
    <mergeCell ref="BE104:BV104"/>
    <mergeCell ref="BB97:BM98"/>
    <mergeCell ref="BN97:BY98"/>
    <mergeCell ref="B100:V101"/>
    <mergeCell ref="B102:C104"/>
    <mergeCell ref="D102:E104"/>
    <mergeCell ref="F102:G104"/>
    <mergeCell ref="H102:I104"/>
    <mergeCell ref="J102:K104"/>
    <mergeCell ref="B71:BY71"/>
    <mergeCell ref="B82:AM82"/>
    <mergeCell ref="B83:AM83"/>
    <mergeCell ref="B84:AM84"/>
    <mergeCell ref="B85:AM85"/>
    <mergeCell ref="B86:AM86"/>
    <mergeCell ref="AN72:BF72"/>
    <mergeCell ref="AN73:BF73"/>
    <mergeCell ref="AN74:BF74"/>
    <mergeCell ref="AN75:BF75"/>
    <mergeCell ref="AN76:BF76"/>
    <mergeCell ref="AN77:BF77"/>
    <mergeCell ref="AN78:BF78"/>
    <mergeCell ref="AN79:BF79"/>
    <mergeCell ref="AN80:BF80"/>
    <mergeCell ref="AN81:BF81"/>
    <mergeCell ref="AN82:BF82"/>
    <mergeCell ref="B73:AM73"/>
    <mergeCell ref="B74:AM74"/>
    <mergeCell ref="B75:AM75"/>
    <mergeCell ref="BG74:BY74"/>
    <mergeCell ref="BG75:BY75"/>
    <mergeCell ref="B76:AM76"/>
    <mergeCell ref="B77:AM77"/>
  </mergeCells>
  <phoneticPr fontId="36"/>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_x000a_訪問看護STは７桁のステーションコードをご入力ください" promptTitle="医療機関コード" prompt="10桁の医療機関コードをご入力ください_x000a_訪問看護STは７桁のステーションコードをご入力ください" sqref="Z25:AM26" xr:uid="{8A6F80DF-2778-4F3D-B6DC-CD3A5C031A7B}">
      <formula1>0</formula1>
      <formula2>9999999999</formula2>
    </dataValidation>
    <dataValidation imeMode="disabled" allowBlank="1" showInputMessage="1" showErrorMessage="1" errorTitle="郵便番号" error="半角で入力してください" promptTitle="郵便番号" prompt="半角で入力してください" sqref="BI19:BR20 BB19:BF20" xr:uid="{E34B1533-669B-46B5-B864-3AFE97B83CD8}"/>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0:BY50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rowBreaks count="1" manualBreakCount="1">
    <brk id="67" max="77"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theme="9" tint="0.39997558519241921"/>
    <pageSetUpPr fitToPage="1"/>
  </sheetPr>
  <dimension ref="B1:H23"/>
  <sheetViews>
    <sheetView showGridLines="0" view="pageBreakPreview" zoomScaleNormal="111" zoomScaleSheetLayoutView="100" workbookViewId="0">
      <selection activeCell="C16" sqref="C16"/>
    </sheetView>
  </sheetViews>
  <sheetFormatPr defaultRowHeight="14.25"/>
  <cols>
    <col min="1" max="1" width="2.75" style="61" customWidth="1"/>
    <col min="2" max="2" width="9.75" style="61" customWidth="1"/>
    <col min="3" max="3" width="19.625" style="61" customWidth="1"/>
    <col min="4" max="4" width="13.75" style="61" customWidth="1"/>
    <col min="5" max="5" width="24.125" style="61" customWidth="1"/>
    <col min="6" max="6" width="25.125" style="61" customWidth="1"/>
    <col min="7" max="7" width="24.375" style="61" customWidth="1"/>
    <col min="8" max="8" width="2.375" style="61" customWidth="1"/>
    <col min="9" max="16384" width="9" style="61"/>
  </cols>
  <sheetData>
    <row r="1" spans="2:8" ht="22.5" customHeight="1">
      <c r="G1" s="138" t="s">
        <v>251</v>
      </c>
    </row>
    <row r="2" spans="2:8" ht="24.75" customHeight="1">
      <c r="B2" s="394" t="s">
        <v>230</v>
      </c>
      <c r="C2" s="394"/>
      <c r="D2" s="394"/>
      <c r="E2" s="394"/>
      <c r="F2" s="63" t="s">
        <v>174</v>
      </c>
      <c r="G2" s="64" t="str">
        <f>'1号申請書兼請求書'!N35</f>
        <v>無</v>
      </c>
      <c r="H2" s="62"/>
    </row>
    <row r="3" spans="2:8" ht="23.25" customHeight="1">
      <c r="B3" s="128" t="s">
        <v>228</v>
      </c>
      <c r="F3" s="63" t="s">
        <v>133</v>
      </c>
      <c r="G3" s="127" t="str">
        <f>'1号申請書兼請求書'!N29</f>
        <v>法人名：</v>
      </c>
    </row>
    <row r="4" spans="2:8" s="128" customFormat="1" ht="22.5" customHeight="1">
      <c r="F4" s="152" t="s">
        <v>268</v>
      </c>
      <c r="G4" s="139" t="str">
        <f>'1号申請書兼請求書'!Z32</f>
        <v>氏名：</v>
      </c>
    </row>
    <row r="5" spans="2:8" ht="26.25" customHeight="1">
      <c r="F5" s="63" t="s">
        <v>168</v>
      </c>
      <c r="G5" s="64">
        <f>'1号申請書兼請求書'!N21</f>
        <v>0</v>
      </c>
    </row>
    <row r="6" spans="2:8" ht="24.75" customHeight="1">
      <c r="B6" s="396" t="s">
        <v>166</v>
      </c>
      <c r="C6" s="396"/>
      <c r="D6" s="396"/>
      <c r="E6" s="396"/>
      <c r="F6" s="396"/>
      <c r="G6" s="396"/>
      <c r="H6" s="79"/>
    </row>
    <row r="8" spans="2:8" ht="42.75" customHeight="1">
      <c r="B8" s="395" t="s">
        <v>252</v>
      </c>
      <c r="C8" s="395"/>
      <c r="D8" s="395"/>
      <c r="E8" s="395"/>
      <c r="F8" s="395"/>
      <c r="G8" s="395"/>
      <c r="H8" s="395"/>
    </row>
    <row r="10" spans="2:8">
      <c r="B10" s="65" t="s">
        <v>135</v>
      </c>
    </row>
    <row r="11" spans="2:8">
      <c r="B11" s="65"/>
    </row>
    <row r="12" spans="2:8" ht="37.5" customHeight="1">
      <c r="C12" s="70" t="s">
        <v>182</v>
      </c>
      <c r="D12" s="62"/>
      <c r="E12" s="132" t="s">
        <v>256</v>
      </c>
      <c r="F12" s="62"/>
      <c r="G12" s="66" t="s">
        <v>167</v>
      </c>
    </row>
    <row r="13" spans="2:8" ht="24.75" customHeight="1">
      <c r="C13" s="136">
        <f>C16-C19</f>
        <v>0</v>
      </c>
      <c r="D13" s="62" t="s">
        <v>122</v>
      </c>
      <c r="E13" s="67">
        <v>13000</v>
      </c>
      <c r="F13" s="62" t="s">
        <v>123</v>
      </c>
      <c r="G13" s="166">
        <f>IF(AND(C13&gt;=14,C13&lt;=19),C13*E13,0)</f>
        <v>0</v>
      </c>
    </row>
    <row r="14" spans="2:8">
      <c r="C14" s="77"/>
      <c r="D14" s="62"/>
      <c r="E14" s="75"/>
      <c r="F14" s="62"/>
      <c r="G14" s="76"/>
    </row>
    <row r="15" spans="2:8" ht="36.75" customHeight="1">
      <c r="C15" s="70" t="s">
        <v>183</v>
      </c>
      <c r="D15" s="62"/>
      <c r="E15" s="132" t="s">
        <v>257</v>
      </c>
      <c r="F15" s="62"/>
      <c r="G15" s="66" t="s">
        <v>167</v>
      </c>
    </row>
    <row r="16" spans="2:8" ht="24.75" customHeight="1">
      <c r="C16" s="78"/>
      <c r="D16" s="62"/>
      <c r="E16" s="67">
        <v>170000</v>
      </c>
      <c r="F16" s="62" t="s">
        <v>123</v>
      </c>
      <c r="G16" s="166">
        <f>IF(AND(C13&lt;=13,1&lt;=C13),170000,0)</f>
        <v>0</v>
      </c>
    </row>
    <row r="17" spans="2:7">
      <c r="C17" s="77"/>
      <c r="D17" s="62"/>
      <c r="E17" s="75"/>
      <c r="F17" s="62"/>
      <c r="G17" s="76"/>
    </row>
    <row r="18" spans="2:7" ht="57">
      <c r="C18" s="70" t="s">
        <v>184</v>
      </c>
      <c r="D18" s="62"/>
      <c r="E18" s="75"/>
      <c r="F18" s="62"/>
      <c r="G18" s="66" t="s">
        <v>121</v>
      </c>
    </row>
    <row r="19" spans="2:7" ht="33.75" customHeight="1">
      <c r="C19" s="78"/>
      <c r="G19" s="167">
        <f>MAX(G13,G16)</f>
        <v>0</v>
      </c>
    </row>
    <row r="21" spans="2:7" ht="8.25" customHeight="1"/>
    <row r="22" spans="2:7" ht="21" customHeight="1">
      <c r="F22" s="165" t="s">
        <v>288</v>
      </c>
      <c r="G22" s="164"/>
    </row>
    <row r="23" spans="2:7" ht="18.75">
      <c r="B23" s="163" t="s">
        <v>287</v>
      </c>
    </row>
  </sheetData>
  <mergeCells count="3">
    <mergeCell ref="B2:E2"/>
    <mergeCell ref="B8:H8"/>
    <mergeCell ref="B6:G6"/>
  </mergeCells>
  <phoneticPr fontId="36"/>
  <printOptions horizontalCentered="1"/>
  <pageMargins left="0.25" right="0.25"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tint="0.39997558519241921"/>
    <pageSetUpPr fitToPage="1"/>
  </sheetPr>
  <dimension ref="B1:H16"/>
  <sheetViews>
    <sheetView showGridLines="0" view="pageBreakPreview" zoomScaleNormal="111" zoomScaleSheetLayoutView="100" workbookViewId="0">
      <selection activeCell="I24" sqref="I24"/>
    </sheetView>
  </sheetViews>
  <sheetFormatPr defaultRowHeight="14.25"/>
  <cols>
    <col min="1" max="1" width="2.75" style="61" customWidth="1"/>
    <col min="2" max="2" width="9.75" style="61" customWidth="1"/>
    <col min="3" max="3" width="19.625" style="61" customWidth="1"/>
    <col min="4" max="4" width="13.75" style="61" customWidth="1"/>
    <col min="5" max="5" width="24.125" style="61" customWidth="1"/>
    <col min="6" max="6" width="25.125" style="61" customWidth="1"/>
    <col min="7" max="7" width="24.375" style="61" customWidth="1"/>
    <col min="8" max="8" width="2.375" style="61" customWidth="1"/>
    <col min="9" max="16384" width="9" style="61"/>
  </cols>
  <sheetData>
    <row r="1" spans="2:8" ht="22.5" customHeight="1">
      <c r="G1" s="138" t="s">
        <v>251</v>
      </c>
    </row>
    <row r="2" spans="2:8" ht="24.75" customHeight="1">
      <c r="B2" s="394" t="s">
        <v>231</v>
      </c>
      <c r="C2" s="394"/>
      <c r="D2" s="394"/>
      <c r="E2" s="394"/>
      <c r="F2" s="63" t="s">
        <v>174</v>
      </c>
      <c r="G2" s="64" t="str">
        <f>'1号申請書兼請求書'!N35</f>
        <v>無</v>
      </c>
      <c r="H2" s="62"/>
    </row>
    <row r="3" spans="2:8" ht="23.25" customHeight="1">
      <c r="B3" s="128" t="s">
        <v>228</v>
      </c>
      <c r="F3" s="63" t="s">
        <v>133</v>
      </c>
      <c r="G3" s="162" t="str">
        <f>'1号申請書兼請求書'!N29</f>
        <v>法人名：</v>
      </c>
    </row>
    <row r="4" spans="2:8" ht="22.5" customHeight="1">
      <c r="F4" s="151" t="s">
        <v>268</v>
      </c>
      <c r="G4" s="140" t="str">
        <f>'1号申請書兼請求書'!Z32</f>
        <v>氏名：</v>
      </c>
    </row>
    <row r="5" spans="2:8" ht="26.25" customHeight="1">
      <c r="F5" s="63" t="s">
        <v>169</v>
      </c>
      <c r="G5" s="161" t="s">
        <v>283</v>
      </c>
    </row>
    <row r="6" spans="2:8" ht="24.75" customHeight="1">
      <c r="B6" s="396" t="s">
        <v>166</v>
      </c>
      <c r="C6" s="396"/>
      <c r="D6" s="396"/>
      <c r="E6" s="396"/>
      <c r="F6" s="396"/>
      <c r="G6" s="396"/>
      <c r="H6" s="79"/>
    </row>
    <row r="8" spans="2:8" ht="42.75" customHeight="1">
      <c r="B8" s="395" t="s">
        <v>253</v>
      </c>
      <c r="C8" s="395"/>
      <c r="D8" s="395"/>
      <c r="E8" s="395"/>
      <c r="F8" s="395"/>
      <c r="G8" s="395"/>
      <c r="H8" s="395"/>
    </row>
    <row r="10" spans="2:8">
      <c r="B10" s="65" t="s">
        <v>135</v>
      </c>
    </row>
    <row r="11" spans="2:8">
      <c r="B11" s="65"/>
    </row>
    <row r="12" spans="2:8" ht="36.75" customHeight="1">
      <c r="C12" s="132" t="s">
        <v>246</v>
      </c>
      <c r="D12" s="62"/>
      <c r="E12" s="132" t="s">
        <v>258</v>
      </c>
      <c r="F12" s="62"/>
      <c r="G12" s="66" t="s">
        <v>167</v>
      </c>
    </row>
    <row r="13" spans="2:8" ht="24.75" customHeight="1">
      <c r="C13" s="135"/>
      <c r="D13" s="62" t="s">
        <v>247</v>
      </c>
      <c r="E13" s="67">
        <v>170000</v>
      </c>
      <c r="F13" s="62" t="s">
        <v>123</v>
      </c>
      <c r="G13" s="166">
        <f>E13*C13</f>
        <v>0</v>
      </c>
    </row>
    <row r="14" spans="2:8">
      <c r="C14" s="77"/>
      <c r="D14" s="62"/>
      <c r="E14" s="75"/>
      <c r="F14" s="62"/>
      <c r="G14" s="76"/>
    </row>
    <row r="15" spans="2:8">
      <c r="C15" s="77"/>
      <c r="D15" s="62"/>
      <c r="E15" s="75"/>
      <c r="F15" s="62"/>
      <c r="G15" s="66" t="s">
        <v>121</v>
      </c>
    </row>
    <row r="16" spans="2:8" ht="33.75" customHeight="1">
      <c r="G16" s="167">
        <f>G13</f>
        <v>0</v>
      </c>
    </row>
  </sheetData>
  <mergeCells count="3">
    <mergeCell ref="B2:E2"/>
    <mergeCell ref="B6:G6"/>
    <mergeCell ref="B8:H8"/>
  </mergeCells>
  <phoneticPr fontId="36"/>
  <printOptions horizontalCentered="1"/>
  <pageMargins left="0.25" right="0.25" top="0.75" bottom="0.75" header="0.3" footer="0.3"/>
  <pageSetup paperSize="9" scale="8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tint="0.39997558519241921"/>
    <pageSetUpPr fitToPage="1"/>
  </sheetPr>
  <dimension ref="B1:H22"/>
  <sheetViews>
    <sheetView showGridLines="0" view="pageBreakPreview" zoomScaleNormal="90" zoomScaleSheetLayoutView="100" workbookViewId="0">
      <selection activeCell="L15" sqref="L15"/>
    </sheetView>
  </sheetViews>
  <sheetFormatPr defaultRowHeight="14.25"/>
  <cols>
    <col min="1" max="1" width="2.75" style="61" customWidth="1"/>
    <col min="2" max="2" width="9.75" style="61" customWidth="1"/>
    <col min="3" max="3" width="41.875" style="61" customWidth="1"/>
    <col min="4" max="4" width="6.875" style="61" customWidth="1"/>
    <col min="5" max="5" width="19.875" style="61" customWidth="1"/>
    <col min="6" max="6" width="17" style="61" customWidth="1"/>
    <col min="7" max="7" width="22.375" style="61" customWidth="1"/>
    <col min="8" max="8" width="2" style="61" customWidth="1"/>
    <col min="9" max="16384" width="9" style="61"/>
  </cols>
  <sheetData>
    <row r="1" spans="2:8" ht="22.5" customHeight="1">
      <c r="G1" s="137" t="s">
        <v>251</v>
      </c>
    </row>
    <row r="2" spans="2:8" ht="24.75" customHeight="1">
      <c r="B2" s="394" t="s">
        <v>232</v>
      </c>
      <c r="C2" s="394"/>
      <c r="D2" s="394"/>
      <c r="E2" s="394"/>
      <c r="F2" s="63" t="s">
        <v>174</v>
      </c>
      <c r="G2" s="64" t="str">
        <f>'1号申請書兼請求書'!N35</f>
        <v>無</v>
      </c>
      <c r="H2" s="62"/>
    </row>
    <row r="3" spans="2:8" ht="23.25" customHeight="1">
      <c r="B3" s="128" t="s">
        <v>228</v>
      </c>
      <c r="F3" s="63" t="s">
        <v>133</v>
      </c>
      <c r="G3" s="127" t="str">
        <f>'1号申請書兼請求書'!N29</f>
        <v>法人名：</v>
      </c>
    </row>
    <row r="4" spans="2:8" ht="22.5" customHeight="1">
      <c r="F4" s="151" t="s">
        <v>268</v>
      </c>
      <c r="G4" s="140" t="str">
        <f>'1号申請書兼請求書'!Z32</f>
        <v>氏名：</v>
      </c>
    </row>
    <row r="5" spans="2:8" ht="26.25" customHeight="1">
      <c r="F5" s="63" t="s">
        <v>170</v>
      </c>
      <c r="G5" s="161" t="s">
        <v>283</v>
      </c>
    </row>
    <row r="6" spans="2:8" ht="24.75" customHeight="1">
      <c r="B6" s="396" t="s">
        <v>166</v>
      </c>
      <c r="C6" s="396"/>
      <c r="D6" s="396"/>
      <c r="E6" s="396"/>
      <c r="F6" s="396"/>
      <c r="G6" s="396"/>
      <c r="H6" s="79"/>
    </row>
    <row r="8" spans="2:8" ht="42.75" customHeight="1">
      <c r="B8" s="395" t="s">
        <v>253</v>
      </c>
      <c r="C8" s="395"/>
      <c r="D8" s="395"/>
      <c r="E8" s="395"/>
      <c r="F8" s="395"/>
      <c r="G8" s="395"/>
      <c r="H8" s="395"/>
    </row>
    <row r="10" spans="2:8">
      <c r="B10" s="65" t="s">
        <v>135</v>
      </c>
    </row>
    <row r="11" spans="2:8" ht="13.5" customHeight="1">
      <c r="B11" s="65"/>
    </row>
    <row r="12" spans="2:8" ht="75.75" customHeight="1">
      <c r="C12" s="82" t="s">
        <v>291</v>
      </c>
      <c r="D12" s="62"/>
      <c r="E12" s="132" t="s">
        <v>258</v>
      </c>
      <c r="F12" s="62"/>
      <c r="G12" s="66" t="s">
        <v>167</v>
      </c>
    </row>
    <row r="13" spans="2:8" ht="24.75" customHeight="1">
      <c r="C13" s="134"/>
      <c r="D13" s="62" t="s">
        <v>122</v>
      </c>
      <c r="E13" s="67">
        <v>85000</v>
      </c>
      <c r="F13" s="62" t="s">
        <v>123</v>
      </c>
      <c r="G13" s="166">
        <f>C13*E13</f>
        <v>0</v>
      </c>
    </row>
    <row r="14" spans="2:8">
      <c r="C14" s="77"/>
      <c r="D14" s="62"/>
      <c r="E14" s="75"/>
      <c r="F14" s="62"/>
      <c r="G14" s="76"/>
    </row>
    <row r="15" spans="2:8" ht="81" customHeight="1">
      <c r="C15" s="82" t="s">
        <v>293</v>
      </c>
      <c r="D15" s="62"/>
      <c r="E15" s="132" t="s">
        <v>258</v>
      </c>
      <c r="F15" s="62"/>
      <c r="G15" s="66" t="s">
        <v>167</v>
      </c>
    </row>
    <row r="16" spans="2:8" ht="24.75" customHeight="1">
      <c r="C16" s="134"/>
      <c r="D16" s="62" t="s">
        <v>122</v>
      </c>
      <c r="E16" s="67">
        <v>75000</v>
      </c>
      <c r="F16" s="62" t="s">
        <v>123</v>
      </c>
      <c r="G16" s="166">
        <f>C16*E16</f>
        <v>0</v>
      </c>
    </row>
    <row r="17" spans="2:7">
      <c r="C17" s="77"/>
      <c r="D17" s="62"/>
      <c r="E17" s="75"/>
      <c r="F17" s="62"/>
      <c r="G17" s="76"/>
    </row>
    <row r="18" spans="2:7" ht="82.5" customHeight="1">
      <c r="C18" s="82" t="s">
        <v>292</v>
      </c>
      <c r="D18" s="62"/>
      <c r="E18" s="132" t="s">
        <v>258</v>
      </c>
      <c r="F18" s="62"/>
      <c r="G18" s="66" t="s">
        <v>167</v>
      </c>
    </row>
    <row r="19" spans="2:7" ht="24.75" customHeight="1">
      <c r="C19" s="134"/>
      <c r="D19" s="62" t="s">
        <v>122</v>
      </c>
      <c r="E19" s="67">
        <v>50000</v>
      </c>
      <c r="F19" s="62" t="s">
        <v>123</v>
      </c>
      <c r="G19" s="166">
        <f>C19*E19</f>
        <v>0</v>
      </c>
    </row>
    <row r="20" spans="2:7" ht="24.75" customHeight="1">
      <c r="C20" s="83"/>
      <c r="D20" s="62"/>
      <c r="E20" s="75"/>
      <c r="F20" s="62"/>
      <c r="G20" s="76"/>
    </row>
    <row r="21" spans="2:7">
      <c r="C21" s="77"/>
      <c r="D21" s="62"/>
      <c r="E21" s="75"/>
      <c r="F21" s="62"/>
      <c r="G21" s="66" t="s">
        <v>121</v>
      </c>
    </row>
    <row r="22" spans="2:7" ht="33.75" customHeight="1">
      <c r="B22" s="397"/>
      <c r="C22" s="397"/>
      <c r="D22" s="397"/>
      <c r="E22" s="397"/>
      <c r="F22" s="397"/>
      <c r="G22" s="167">
        <f>MAX(G13,G16,G19)</f>
        <v>0</v>
      </c>
    </row>
  </sheetData>
  <mergeCells count="4">
    <mergeCell ref="B2:E2"/>
    <mergeCell ref="B6:G6"/>
    <mergeCell ref="B8:H8"/>
    <mergeCell ref="B22:F22"/>
  </mergeCells>
  <phoneticPr fontId="36"/>
  <printOptions horizontalCentered="1"/>
  <pageMargins left="0.25" right="0.25" top="0.75" bottom="0.75" header="0.3" footer="0.3"/>
  <pageSetup paperSize="9" scale="83"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9" tint="0.39997558519241921"/>
    <pageSetUpPr fitToPage="1"/>
  </sheetPr>
  <dimension ref="B1:L51"/>
  <sheetViews>
    <sheetView showGridLines="0" view="pageBreakPreview" topLeftCell="A17" zoomScale="80" zoomScaleNormal="114" zoomScaleSheetLayoutView="80" workbookViewId="0">
      <selection activeCell="G47" sqref="G47"/>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3.25" style="61" customWidth="1"/>
    <col min="8" max="8" width="8.375" style="61" customWidth="1"/>
    <col min="9" max="11" width="9" style="61"/>
    <col min="12" max="12" width="49.75" style="61" customWidth="1"/>
    <col min="13" max="16384" width="9" style="61"/>
  </cols>
  <sheetData>
    <row r="1" spans="2:12" ht="23.25" customHeight="1">
      <c r="G1" s="137" t="s">
        <v>251</v>
      </c>
    </row>
    <row r="2" spans="2:12" ht="24.75" customHeight="1">
      <c r="B2" s="128" t="s">
        <v>226</v>
      </c>
      <c r="C2" s="128"/>
      <c r="D2" s="128"/>
      <c r="E2" s="128"/>
      <c r="F2" s="63" t="s">
        <v>174</v>
      </c>
      <c r="G2" s="127" t="str">
        <f>'1号申請書兼請求書'!N35</f>
        <v>無</v>
      </c>
    </row>
    <row r="3" spans="2:12" ht="23.25" customHeight="1">
      <c r="B3" s="128" t="s">
        <v>228</v>
      </c>
      <c r="F3" s="63" t="s">
        <v>133</v>
      </c>
      <c r="G3" s="127" t="str">
        <f>'1号申請書兼請求書'!N29</f>
        <v>法人名：</v>
      </c>
    </row>
    <row r="4" spans="2:12" s="128" customFormat="1" ht="22.5" customHeight="1">
      <c r="F4" s="152" t="s">
        <v>268</v>
      </c>
      <c r="G4" s="139" t="str">
        <f>'1号申請書兼請求書'!Z32</f>
        <v>氏名：</v>
      </c>
    </row>
    <row r="5" spans="2:12" ht="26.25" customHeight="1">
      <c r="F5" s="63" t="s">
        <v>168</v>
      </c>
      <c r="G5" s="127">
        <f>'1号申請書兼請求書'!N21</f>
        <v>0</v>
      </c>
    </row>
    <row r="6" spans="2:12" ht="24.75" customHeight="1">
      <c r="B6" s="399" t="s">
        <v>171</v>
      </c>
      <c r="C6" s="399"/>
      <c r="D6" s="399"/>
      <c r="E6" s="399"/>
      <c r="F6" s="399"/>
      <c r="G6" s="399"/>
      <c r="H6" s="399"/>
    </row>
    <row r="8" spans="2:12" ht="23.25" customHeight="1">
      <c r="B8" s="395" t="s">
        <v>254</v>
      </c>
      <c r="C8" s="395"/>
      <c r="D8" s="395"/>
      <c r="E8" s="395"/>
      <c r="F8" s="395"/>
      <c r="G8" s="395"/>
      <c r="H8" s="395"/>
    </row>
    <row r="10" spans="2:12" ht="18" customHeight="1">
      <c r="B10" s="65" t="s">
        <v>124</v>
      </c>
    </row>
    <row r="12" spans="2:12">
      <c r="B12" s="86"/>
      <c r="C12" s="61" t="s">
        <v>220</v>
      </c>
    </row>
    <row r="14" spans="2:12" ht="20.25" customHeight="1">
      <c r="B14" s="86"/>
      <c r="C14" s="61" t="s">
        <v>221</v>
      </c>
    </row>
    <row r="15" spans="2:12" ht="21.75" customHeight="1">
      <c r="C15" s="61" t="s">
        <v>222</v>
      </c>
      <c r="J15" s="61" t="s">
        <v>140</v>
      </c>
      <c r="K15" s="61" t="s">
        <v>141</v>
      </c>
      <c r="L15" s="68" t="s">
        <v>142</v>
      </c>
    </row>
    <row r="16" spans="2:12">
      <c r="E16" s="66" t="s">
        <v>137</v>
      </c>
      <c r="F16" s="66" t="s">
        <v>138</v>
      </c>
      <c r="G16" s="66" t="s">
        <v>139</v>
      </c>
    </row>
    <row r="17" spans="2:7" ht="71.25">
      <c r="B17" s="86"/>
      <c r="C17" s="395" t="s">
        <v>143</v>
      </c>
      <c r="D17" s="398"/>
      <c r="E17" s="69" t="s">
        <v>140</v>
      </c>
      <c r="F17" s="69" t="s">
        <v>141</v>
      </c>
      <c r="G17" s="69" t="s">
        <v>142</v>
      </c>
    </row>
    <row r="19" spans="2:7" ht="18" customHeight="1">
      <c r="B19" s="65" t="s">
        <v>136</v>
      </c>
    </row>
    <row r="21" spans="2:7">
      <c r="B21" s="86"/>
      <c r="C21" s="61" t="s">
        <v>259</v>
      </c>
    </row>
    <row r="22" spans="2:7">
      <c r="B22" s="86"/>
      <c r="C22" s="61" t="s">
        <v>185</v>
      </c>
    </row>
    <row r="23" spans="2:7">
      <c r="B23" s="86"/>
      <c r="C23" s="61" t="s">
        <v>260</v>
      </c>
    </row>
    <row r="24" spans="2:7">
      <c r="B24" s="86"/>
      <c r="C24" s="61" t="s">
        <v>211</v>
      </c>
    </row>
    <row r="25" spans="2:7">
      <c r="B25" s="86"/>
      <c r="C25" s="61" t="s">
        <v>185</v>
      </c>
    </row>
    <row r="26" spans="2:7">
      <c r="B26" s="86"/>
      <c r="C26" s="61" t="s">
        <v>210</v>
      </c>
    </row>
    <row r="27" spans="2:7">
      <c r="B27" s="86"/>
      <c r="C27" s="61" t="s">
        <v>212</v>
      </c>
    </row>
    <row r="28" spans="2:7">
      <c r="B28" s="86"/>
      <c r="C28" s="61" t="s">
        <v>185</v>
      </c>
    </row>
    <row r="29" spans="2:7">
      <c r="B29" s="86"/>
      <c r="C29" s="61" t="s">
        <v>261</v>
      </c>
    </row>
    <row r="30" spans="2:7">
      <c r="B30" s="86"/>
    </row>
    <row r="31" spans="2:7">
      <c r="B31" s="86"/>
      <c r="C31" s="61" t="s">
        <v>213</v>
      </c>
    </row>
    <row r="32" spans="2:7">
      <c r="B32" s="86"/>
      <c r="C32" s="61" t="s">
        <v>214</v>
      </c>
    </row>
    <row r="33" spans="2:7">
      <c r="B33" s="86"/>
      <c r="C33" s="61" t="s">
        <v>215</v>
      </c>
    </row>
    <row r="34" spans="2:7">
      <c r="B34" s="86"/>
    </row>
    <row r="35" spans="2:7">
      <c r="B35" s="86"/>
      <c r="C35" s="61" t="s">
        <v>216</v>
      </c>
    </row>
    <row r="36" spans="2:7">
      <c r="B36" s="86"/>
      <c r="C36" s="61" t="s">
        <v>217</v>
      </c>
    </row>
    <row r="37" spans="2:7">
      <c r="B37" s="86"/>
      <c r="C37" s="61" t="s">
        <v>218</v>
      </c>
    </row>
    <row r="38" spans="2:7">
      <c r="B38" s="65" t="s">
        <v>135</v>
      </c>
    </row>
    <row r="39" spans="2:7">
      <c r="B39" s="65"/>
    </row>
    <row r="40" spans="2:7" ht="37.5" customHeight="1">
      <c r="C40" s="70" t="s">
        <v>182</v>
      </c>
      <c r="D40" s="62"/>
      <c r="E40" s="132" t="s">
        <v>262</v>
      </c>
      <c r="F40" s="62"/>
      <c r="G40" s="66" t="s">
        <v>167</v>
      </c>
    </row>
    <row r="41" spans="2:7" ht="24.75" customHeight="1">
      <c r="C41" s="168">
        <f>C44-C47</f>
        <v>0</v>
      </c>
      <c r="D41" s="62" t="s">
        <v>122</v>
      </c>
      <c r="E41" s="67">
        <v>72000</v>
      </c>
      <c r="F41" s="62" t="s">
        <v>123</v>
      </c>
      <c r="G41" s="166">
        <f>IF(AND(C41&gt;=3,C41&lt;=19),C41*E41,0)</f>
        <v>0</v>
      </c>
    </row>
    <row r="42" spans="2:7">
      <c r="C42" s="77"/>
      <c r="D42" s="62"/>
      <c r="E42" s="75"/>
      <c r="F42" s="62"/>
      <c r="G42" s="76"/>
    </row>
    <row r="43" spans="2:7" ht="36.75" customHeight="1">
      <c r="C43" s="180" t="s">
        <v>183</v>
      </c>
      <c r="D43" s="62"/>
      <c r="E43" s="132" t="s">
        <v>263</v>
      </c>
      <c r="F43" s="62"/>
      <c r="G43" s="66" t="s">
        <v>167</v>
      </c>
    </row>
    <row r="44" spans="2:7" ht="24.75" customHeight="1">
      <c r="C44" s="78"/>
      <c r="D44" s="62"/>
      <c r="E44" s="67">
        <v>150000</v>
      </c>
      <c r="F44" s="62" t="s">
        <v>123</v>
      </c>
      <c r="G44" s="166">
        <f>IF(AND(C41&lt;=2,1&lt;=C41),150000,0)</f>
        <v>0</v>
      </c>
    </row>
    <row r="45" spans="2:7">
      <c r="C45" s="77"/>
      <c r="D45" s="62"/>
      <c r="E45" s="75"/>
      <c r="F45" s="62"/>
      <c r="G45" s="76"/>
    </row>
    <row r="46" spans="2:7" ht="55.5" customHeight="1">
      <c r="C46" s="180" t="s">
        <v>184</v>
      </c>
      <c r="D46" s="62"/>
      <c r="E46" s="75"/>
      <c r="F46" s="62"/>
      <c r="G46" s="66" t="s">
        <v>121</v>
      </c>
    </row>
    <row r="47" spans="2:7" ht="33.75" customHeight="1">
      <c r="C47" s="78"/>
      <c r="G47" s="167">
        <f>MAX(G41,G44)</f>
        <v>0</v>
      </c>
    </row>
    <row r="50" spans="2:7" ht="26.25" customHeight="1">
      <c r="F50" s="165" t="s">
        <v>288</v>
      </c>
      <c r="G50" s="164"/>
    </row>
    <row r="51" spans="2:7" ht="26.25" customHeight="1">
      <c r="B51" s="163" t="s">
        <v>287</v>
      </c>
    </row>
  </sheetData>
  <mergeCells count="3">
    <mergeCell ref="C17:D17"/>
    <mergeCell ref="B8:H8"/>
    <mergeCell ref="B6:H6"/>
  </mergeCells>
  <phoneticPr fontId="37"/>
  <dataValidations count="1">
    <dataValidation type="list" allowBlank="1" showInputMessage="1" showErrorMessage="1" sqref="E17:G17" xr:uid="{7C8E2ACB-2FD9-45E5-99EE-1F43F25DF0F9}">
      <formula1>$J$15:$L$15</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12</xdr:row>
                    <xdr:rowOff>142875</xdr:rowOff>
                  </from>
                  <to>
                    <xdr:col>1</xdr:col>
                    <xdr:colOff>542925</xdr:colOff>
                    <xdr:row>14</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19</xdr:row>
                    <xdr:rowOff>133350</xdr:rowOff>
                  </from>
                  <to>
                    <xdr:col>1</xdr:col>
                    <xdr:colOff>533400</xdr:colOff>
                    <xdr:row>21</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27</xdr:row>
                    <xdr:rowOff>104775</xdr:rowOff>
                  </from>
                  <to>
                    <xdr:col>1</xdr:col>
                    <xdr:colOff>552450</xdr:colOff>
                    <xdr:row>29</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29</xdr:row>
                    <xdr:rowOff>133350</xdr:rowOff>
                  </from>
                  <to>
                    <xdr:col>1</xdr:col>
                    <xdr:colOff>552450</xdr:colOff>
                    <xdr:row>31</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31</xdr:row>
                    <xdr:rowOff>142875</xdr:rowOff>
                  </from>
                  <to>
                    <xdr:col>1</xdr:col>
                    <xdr:colOff>561975</xdr:colOff>
                    <xdr:row>33</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35</xdr:row>
                    <xdr:rowOff>123825</xdr:rowOff>
                  </from>
                  <to>
                    <xdr:col>1</xdr:col>
                    <xdr:colOff>571500</xdr:colOff>
                    <xdr:row>37</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19</xdr:row>
                    <xdr:rowOff>133350</xdr:rowOff>
                  </from>
                  <to>
                    <xdr:col>1</xdr:col>
                    <xdr:colOff>533400</xdr:colOff>
                    <xdr:row>21</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21</xdr:row>
                    <xdr:rowOff>142875</xdr:rowOff>
                  </from>
                  <to>
                    <xdr:col>1</xdr:col>
                    <xdr:colOff>542925</xdr:colOff>
                    <xdr:row>23</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24</xdr:row>
                    <xdr:rowOff>133350</xdr:rowOff>
                  </from>
                  <to>
                    <xdr:col>1</xdr:col>
                    <xdr:colOff>552450</xdr:colOff>
                    <xdr:row>26</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33</xdr:row>
                    <xdr:rowOff>142875</xdr:rowOff>
                  </from>
                  <to>
                    <xdr:col>1</xdr:col>
                    <xdr:colOff>571500</xdr:colOff>
                    <xdr:row>35</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9" tint="0.39997558519241921"/>
    <pageSetUpPr fitToPage="1"/>
  </sheetPr>
  <dimension ref="B1:C11"/>
  <sheetViews>
    <sheetView view="pageBreakPreview" zoomScaleNormal="145" zoomScaleSheetLayoutView="100" workbookViewId="0">
      <selection activeCell="H14" sqref="H14"/>
    </sheetView>
  </sheetViews>
  <sheetFormatPr defaultRowHeight="13.5"/>
  <cols>
    <col min="1" max="1" width="9" style="71"/>
    <col min="2" max="2" width="64.375" style="71" customWidth="1"/>
    <col min="3" max="3" width="18.5" style="71" customWidth="1"/>
    <col min="4" max="16384" width="9" style="71"/>
  </cols>
  <sheetData>
    <row r="1" spans="2:3">
      <c r="B1" s="129" t="s">
        <v>233</v>
      </c>
    </row>
    <row r="2" spans="2:3" ht="14.25">
      <c r="B2" s="81" t="s">
        <v>133</v>
      </c>
      <c r="C2" s="178" t="str">
        <f>'【有床診】賃上2-1号申請書'!G3</f>
        <v>法人名：</v>
      </c>
    </row>
    <row r="3" spans="2:3" ht="14.25">
      <c r="B3" s="81" t="s">
        <v>168</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4" customHeight="1">
      <c r="B8" s="74" t="s">
        <v>130</v>
      </c>
      <c r="C8" s="74"/>
    </row>
    <row r="9" spans="2:3" ht="24" customHeight="1">
      <c r="B9" s="74" t="s">
        <v>131</v>
      </c>
      <c r="C9" s="74"/>
    </row>
    <row r="10" spans="2:3" ht="27.75" customHeight="1">
      <c r="B10" s="74" t="s">
        <v>132</v>
      </c>
      <c r="C10" s="74"/>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theme="9" tint="0.39997558519241921"/>
    <pageSetUpPr fitToPage="1"/>
  </sheetPr>
  <dimension ref="A1:S22"/>
  <sheetViews>
    <sheetView view="pageBreakPreview" zoomScale="80" zoomScaleNormal="100" zoomScaleSheetLayoutView="80" workbookViewId="0">
      <selection activeCell="L6" sqref="L6"/>
    </sheetView>
  </sheetViews>
  <sheetFormatPr defaultRowHeight="13.5"/>
  <cols>
    <col min="1" max="1" width="37.875" style="87" customWidth="1"/>
    <col min="2" max="3" width="15.125" style="88" customWidth="1"/>
    <col min="4" max="4" width="14.375" style="88" customWidth="1"/>
    <col min="5" max="5" width="22.5" style="88" customWidth="1"/>
    <col min="6" max="6" width="18.25" style="88" customWidth="1"/>
    <col min="7" max="7" width="19" style="87" customWidth="1"/>
    <col min="8" max="8" width="30.125" style="87" customWidth="1"/>
    <col min="9" max="11" width="15.125" style="88" customWidth="1"/>
    <col min="12" max="12" width="29.625" style="87" customWidth="1"/>
    <col min="13" max="13" width="101.5" style="91" customWidth="1"/>
    <col min="14" max="19" width="14.625" style="87" customWidth="1"/>
    <col min="20" max="20" width="18.875" style="87" customWidth="1"/>
    <col min="21" max="21" width="9" style="87"/>
    <col min="22" max="28" width="9" style="87" customWidth="1"/>
    <col min="29" max="16384" width="9" style="87"/>
  </cols>
  <sheetData>
    <row r="1" spans="1:19" ht="25.5" customHeight="1">
      <c r="A1" s="130" t="s">
        <v>234</v>
      </c>
      <c r="J1" s="89"/>
      <c r="K1" s="89" t="s">
        <v>174</v>
      </c>
      <c r="L1" s="90" t="str">
        <f>'【有床診】賃上2-1号申請書'!G2</f>
        <v>無</v>
      </c>
    </row>
    <row r="2" spans="1:19" ht="46.5" customHeight="1">
      <c r="A2" s="191" t="s">
        <v>162</v>
      </c>
      <c r="B2" s="192"/>
      <c r="C2" s="192"/>
      <c r="D2" s="192"/>
      <c r="E2" s="192"/>
      <c r="F2" s="192"/>
      <c r="G2" s="192"/>
      <c r="H2" s="192"/>
      <c r="I2" s="192"/>
      <c r="J2" s="192"/>
      <c r="K2" s="192"/>
      <c r="L2" s="192"/>
      <c r="M2" s="185" t="s">
        <v>297</v>
      </c>
    </row>
    <row r="3" spans="1:19" s="150" customFormat="1" ht="23.25" customHeight="1">
      <c r="A3" s="194" t="s">
        <v>267</v>
      </c>
      <c r="B3" s="195"/>
      <c r="C3" s="195"/>
      <c r="D3" s="195"/>
      <c r="E3" s="195"/>
      <c r="F3" s="195"/>
      <c r="G3" s="195"/>
      <c r="H3" s="195"/>
      <c r="I3" s="195"/>
      <c r="J3" s="195"/>
      <c r="K3" s="195"/>
      <c r="L3" s="195"/>
      <c r="M3" s="149"/>
    </row>
    <row r="4" spans="1:19" s="147" customFormat="1" ht="24" customHeight="1">
      <c r="A4" s="143" t="s">
        <v>133</v>
      </c>
      <c r="B4" s="93"/>
      <c r="C4" s="93"/>
      <c r="D4" s="93"/>
      <c r="E4" s="93"/>
      <c r="F4" s="93"/>
      <c r="G4" s="94" t="str">
        <f>'【有床診】賃上2-1号申請書'!G3</f>
        <v>法人名：</v>
      </c>
      <c r="H4" s="144"/>
      <c r="I4" s="144"/>
      <c r="J4" s="144"/>
      <c r="K4" s="144"/>
      <c r="L4" s="183" t="s">
        <v>251</v>
      </c>
      <c r="M4" s="146"/>
    </row>
    <row r="5" spans="1:19" ht="26.25" customHeight="1">
      <c r="A5" s="143" t="s">
        <v>282</v>
      </c>
      <c r="B5" s="144"/>
      <c r="C5" s="144"/>
      <c r="D5" s="144"/>
      <c r="E5" s="144"/>
      <c r="F5" s="144"/>
      <c r="G5" s="145" t="str">
        <f>'1号申請書兼請求書'!Z32</f>
        <v>氏名：</v>
      </c>
      <c r="H5" s="92" t="s">
        <v>157</v>
      </c>
      <c r="I5" s="93"/>
      <c r="J5" s="93"/>
      <c r="K5" s="93"/>
      <c r="L5" s="176">
        <f>SUM($L$13:$L$16)</f>
        <v>0</v>
      </c>
    </row>
    <row r="6" spans="1:19" ht="26.25" customHeight="1">
      <c r="A6" s="92" t="s">
        <v>168</v>
      </c>
      <c r="B6" s="93"/>
      <c r="C6" s="93"/>
      <c r="D6" s="93"/>
      <c r="E6" s="93"/>
      <c r="F6" s="93"/>
      <c r="G6" s="94">
        <f>'【有床診】賃上2-1号申請書'!G5</f>
        <v>0</v>
      </c>
      <c r="H6" s="92" t="s">
        <v>158</v>
      </c>
      <c r="I6" s="93"/>
      <c r="J6" s="93"/>
      <c r="K6" s="93"/>
      <c r="L6" s="176">
        <f>'【有床診】賃上2-1号申請書'!G47</f>
        <v>0</v>
      </c>
    </row>
    <row r="7" spans="1:19" ht="26.25" customHeight="1">
      <c r="A7" s="92" t="s">
        <v>186</v>
      </c>
      <c r="B7" s="93"/>
      <c r="C7" s="93"/>
      <c r="D7" s="93"/>
      <c r="E7" s="93"/>
      <c r="F7" s="93"/>
      <c r="G7" s="94" t="str">
        <f>IF(COUNTIF($F$11:$F$22,"×"),"×","○")</f>
        <v>○</v>
      </c>
      <c r="H7" s="92" t="s">
        <v>156</v>
      </c>
      <c r="I7" s="93"/>
      <c r="J7" s="93"/>
      <c r="K7" s="93"/>
      <c r="L7" s="80" t="str">
        <f>IF(L5&gt;=L6,"○","×")</f>
        <v>○</v>
      </c>
    </row>
    <row r="8" spans="1:19" ht="26.25" customHeight="1">
      <c r="A8" s="92" t="s">
        <v>223</v>
      </c>
      <c r="B8" s="93"/>
      <c r="C8" s="93"/>
      <c r="D8" s="93"/>
      <c r="E8" s="93"/>
      <c r="F8" s="93"/>
      <c r="G8" s="181" t="s">
        <v>209</v>
      </c>
      <c r="H8" s="92" t="s">
        <v>159</v>
      </c>
      <c r="I8" s="93"/>
      <c r="J8" s="93"/>
      <c r="K8" s="93"/>
      <c r="L8" s="176">
        <f>IF(ROUNDDOWN(L6-L5,-3)&lt;=0,0,ROUNDDOWN(L6-L5,-3))</f>
        <v>0</v>
      </c>
      <c r="N8" s="87" t="s">
        <v>134</v>
      </c>
      <c r="O8" s="87" t="s">
        <v>122</v>
      </c>
    </row>
    <row r="9" spans="1:19" ht="26.25" customHeight="1">
      <c r="A9" s="92" t="s">
        <v>208</v>
      </c>
      <c r="B9" s="93"/>
      <c r="C9" s="93"/>
      <c r="D9" s="93"/>
      <c r="E9" s="93"/>
      <c r="F9" s="93"/>
      <c r="G9" s="182" t="s">
        <v>181</v>
      </c>
      <c r="H9" s="92" t="s">
        <v>160</v>
      </c>
      <c r="I9" s="93"/>
      <c r="J9" s="93"/>
      <c r="K9" s="93"/>
      <c r="L9" s="177">
        <f>L6-L8</f>
        <v>0</v>
      </c>
      <c r="N9" s="87" t="s">
        <v>134</v>
      </c>
      <c r="O9" s="87" t="s">
        <v>122</v>
      </c>
    </row>
    <row r="10" spans="1:19" ht="41.25" customHeight="1">
      <c r="A10" s="193" t="s">
        <v>300</v>
      </c>
      <c r="B10" s="193"/>
      <c r="C10" s="193"/>
      <c r="D10" s="193"/>
      <c r="E10" s="193"/>
      <c r="F10" s="193"/>
      <c r="G10" s="193"/>
      <c r="H10" s="193" t="s">
        <v>155</v>
      </c>
      <c r="I10" s="193"/>
      <c r="J10" s="193"/>
      <c r="K10" s="193"/>
      <c r="L10" s="193"/>
      <c r="M10" s="95"/>
    </row>
    <row r="11" spans="1:19" ht="40.5" customHeight="1">
      <c r="A11" s="96" t="s">
        <v>224</v>
      </c>
      <c r="B11" s="97"/>
      <c r="C11" s="97"/>
      <c r="D11" s="97"/>
      <c r="E11" s="97"/>
      <c r="F11" s="98"/>
      <c r="G11" s="99"/>
      <c r="H11" s="96" t="str">
        <f>A11</f>
        <v>対象職員の賃金改善実績の有無（右欄に○・×を記載）</v>
      </c>
      <c r="I11" s="97"/>
      <c r="J11" s="97"/>
      <c r="K11" s="98"/>
      <c r="L11" s="100">
        <f>G11</f>
        <v>0</v>
      </c>
      <c r="M11" s="101" t="s">
        <v>294</v>
      </c>
      <c r="N11" s="87" t="s">
        <v>134</v>
      </c>
      <c r="O11" s="87" t="s">
        <v>122</v>
      </c>
    </row>
    <row r="12" spans="1:19" ht="72.75" customHeight="1">
      <c r="A12" s="102" t="s">
        <v>144</v>
      </c>
      <c r="B12" s="103" t="s">
        <v>187</v>
      </c>
      <c r="C12" s="103" t="s">
        <v>225</v>
      </c>
      <c r="D12" s="103" t="s">
        <v>179</v>
      </c>
      <c r="E12" s="103" t="s">
        <v>188</v>
      </c>
      <c r="F12" s="103" t="s">
        <v>189</v>
      </c>
      <c r="G12" s="103" t="s">
        <v>190</v>
      </c>
      <c r="H12" s="102" t="s">
        <v>144</v>
      </c>
      <c r="I12" s="103" t="s">
        <v>187</v>
      </c>
      <c r="J12" s="103" t="s">
        <v>225</v>
      </c>
      <c r="K12" s="103" t="s">
        <v>179</v>
      </c>
      <c r="L12" s="103" t="s">
        <v>149</v>
      </c>
      <c r="M12" s="101" t="s">
        <v>191</v>
      </c>
    </row>
    <row r="13" spans="1:19" ht="41.25" customHeight="1">
      <c r="A13" s="104" t="s">
        <v>153</v>
      </c>
      <c r="B13" s="105"/>
      <c r="C13" s="106"/>
      <c r="D13" s="107"/>
      <c r="E13" s="106"/>
      <c r="F13" s="100" t="str">
        <f>IF(E13&gt;=C13,"○","×")</f>
        <v>○</v>
      </c>
      <c r="G13" s="108" t="e">
        <f>((B13*C13*D13)/B13)/D13</f>
        <v>#DIV/0!</v>
      </c>
      <c r="H13" s="104" t="s">
        <v>148</v>
      </c>
      <c r="I13" s="172">
        <f t="shared" ref="I13:K15" si="0">B13</f>
        <v>0</v>
      </c>
      <c r="J13" s="170">
        <f t="shared" si="0"/>
        <v>0</v>
      </c>
      <c r="K13" s="174">
        <f t="shared" si="0"/>
        <v>0</v>
      </c>
      <c r="L13" s="170">
        <f>I13*J13*K13</f>
        <v>0</v>
      </c>
      <c r="M13" s="101" t="s">
        <v>295</v>
      </c>
    </row>
    <row r="14" spans="1:19" ht="41.25" customHeight="1">
      <c r="A14" s="104" t="s">
        <v>152</v>
      </c>
      <c r="B14" s="105"/>
      <c r="C14" s="106"/>
      <c r="D14" s="107"/>
      <c r="E14" s="106"/>
      <c r="F14" s="100" t="str">
        <f>IF(E14&gt;=C14,"○","×")</f>
        <v>○</v>
      </c>
      <c r="G14" s="108" t="e">
        <f>((B14*C14*D14)/B14)/D14</f>
        <v>#DIV/0!</v>
      </c>
      <c r="H14" s="104" t="s">
        <v>150</v>
      </c>
      <c r="I14" s="172">
        <f t="shared" si="0"/>
        <v>0</v>
      </c>
      <c r="J14" s="170">
        <f t="shared" si="0"/>
        <v>0</v>
      </c>
      <c r="K14" s="174">
        <f t="shared" si="0"/>
        <v>0</v>
      </c>
      <c r="L14" s="170">
        <f>I14*J14*K14</f>
        <v>0</v>
      </c>
      <c r="M14" s="101" t="s">
        <v>145</v>
      </c>
    </row>
    <row r="15" spans="1:19" s="126" customFormat="1" ht="41.25" customHeight="1">
      <c r="A15" s="118" t="s">
        <v>154</v>
      </c>
      <c r="B15" s="119"/>
      <c r="C15" s="120"/>
      <c r="D15" s="121"/>
      <c r="E15" s="120"/>
      <c r="F15" s="122" t="e">
        <f>IF(E15&gt;=G15,"○","×")</f>
        <v>#DIV/0!</v>
      </c>
      <c r="G15" s="123" t="e">
        <f>(B15*C15)/B15/D15</f>
        <v>#DIV/0!</v>
      </c>
      <c r="H15" s="118" t="s">
        <v>151</v>
      </c>
      <c r="I15" s="173">
        <f t="shared" si="0"/>
        <v>0</v>
      </c>
      <c r="J15" s="171">
        <f t="shared" si="0"/>
        <v>0</v>
      </c>
      <c r="K15" s="175">
        <f t="shared" si="0"/>
        <v>0</v>
      </c>
      <c r="L15" s="171">
        <f>I15*J15</f>
        <v>0</v>
      </c>
      <c r="M15" s="124" t="s">
        <v>146</v>
      </c>
      <c r="N15" s="125">
        <v>1</v>
      </c>
      <c r="O15" s="125">
        <v>2</v>
      </c>
      <c r="P15" s="125">
        <v>3</v>
      </c>
      <c r="Q15" s="125">
        <v>4</v>
      </c>
      <c r="R15" s="125">
        <v>5</v>
      </c>
      <c r="S15" s="125">
        <v>6</v>
      </c>
    </row>
    <row r="16" spans="1:19" ht="73.5" customHeight="1">
      <c r="A16" s="188" t="s">
        <v>192</v>
      </c>
      <c r="B16" s="189"/>
      <c r="C16" s="189"/>
      <c r="D16" s="189"/>
      <c r="E16" s="170">
        <f>'【有床診】賃上7号2.0％超'!I5</f>
        <v>0</v>
      </c>
      <c r="F16" s="109" t="str">
        <f>'【有床診】賃上7号2.0％超'!J5</f>
        <v>○</v>
      </c>
      <c r="G16" s="108" t="e">
        <f>'【有床診】賃上7号2.0％超'!K5</f>
        <v>#DIV/0!</v>
      </c>
      <c r="H16" s="188" t="s">
        <v>192</v>
      </c>
      <c r="I16" s="189"/>
      <c r="J16" s="189"/>
      <c r="K16" s="189"/>
      <c r="L16" s="170">
        <f>'【有床診】賃上7号2.0％超'!L5</f>
        <v>0</v>
      </c>
      <c r="M16" s="101" t="s">
        <v>193</v>
      </c>
    </row>
    <row r="17" spans="1:19" ht="33.75" customHeight="1">
      <c r="A17" s="96" t="s">
        <v>298</v>
      </c>
      <c r="B17" s="97"/>
      <c r="C17" s="97"/>
      <c r="D17" s="97"/>
      <c r="E17" s="97"/>
      <c r="F17" s="98"/>
      <c r="G17" s="99"/>
      <c r="H17" s="196" t="str">
        <f>A17</f>
        <v>（職種内訳）「　　　　　　　」の賃金改善実績の有無（右欄に○・×を記載）</v>
      </c>
      <c r="I17" s="197"/>
      <c r="J17" s="97"/>
      <c r="K17" s="98"/>
      <c r="L17" s="100">
        <f>G17</f>
        <v>0</v>
      </c>
      <c r="M17" s="101" t="s">
        <v>296</v>
      </c>
      <c r="N17" s="87" t="s">
        <v>134</v>
      </c>
      <c r="O17" s="87" t="s">
        <v>122</v>
      </c>
    </row>
    <row r="18" spans="1:19" ht="72.75" customHeight="1">
      <c r="A18" s="102" t="s">
        <v>144</v>
      </c>
      <c r="B18" s="103" t="s">
        <v>187</v>
      </c>
      <c r="C18" s="103" t="s">
        <v>225</v>
      </c>
      <c r="D18" s="103" t="s">
        <v>179</v>
      </c>
      <c r="E18" s="103" t="s">
        <v>188</v>
      </c>
      <c r="F18" s="103" t="s">
        <v>189</v>
      </c>
      <c r="G18" s="103" t="s">
        <v>190</v>
      </c>
      <c r="H18" s="102" t="s">
        <v>144</v>
      </c>
      <c r="I18" s="103" t="s">
        <v>187</v>
      </c>
      <c r="J18" s="103" t="s">
        <v>225</v>
      </c>
      <c r="K18" s="103" t="s">
        <v>179</v>
      </c>
      <c r="L18" s="103" t="s">
        <v>149</v>
      </c>
      <c r="M18" s="101" t="s">
        <v>191</v>
      </c>
    </row>
    <row r="19" spans="1:19" ht="41.25" customHeight="1">
      <c r="A19" s="104" t="s">
        <v>153</v>
      </c>
      <c r="B19" s="105"/>
      <c r="C19" s="106"/>
      <c r="D19" s="107"/>
      <c r="E19" s="106"/>
      <c r="F19" s="100" t="str">
        <f>IF(E19&gt;=C19,"○","×")</f>
        <v>○</v>
      </c>
      <c r="G19" s="108" t="e">
        <f>((B19*C19*D19)/B19)/D19</f>
        <v>#DIV/0!</v>
      </c>
      <c r="H19" s="104" t="s">
        <v>148</v>
      </c>
      <c r="I19" s="172">
        <f t="shared" ref="I19:K21" si="1">B19</f>
        <v>0</v>
      </c>
      <c r="J19" s="170">
        <f t="shared" si="1"/>
        <v>0</v>
      </c>
      <c r="K19" s="174">
        <f t="shared" si="1"/>
        <v>0</v>
      </c>
      <c r="L19" s="170">
        <f>I19*J19*K19</f>
        <v>0</v>
      </c>
      <c r="M19" s="101" t="s">
        <v>295</v>
      </c>
    </row>
    <row r="20" spans="1:19" ht="41.25" customHeight="1">
      <c r="A20" s="104" t="s">
        <v>152</v>
      </c>
      <c r="B20" s="105"/>
      <c r="C20" s="106"/>
      <c r="D20" s="107"/>
      <c r="E20" s="106"/>
      <c r="F20" s="100" t="str">
        <f>IF(E20&gt;=C20,"○","×")</f>
        <v>○</v>
      </c>
      <c r="G20" s="108" t="e">
        <f>((B20*C20*D20)/B20)/D20</f>
        <v>#DIV/0!</v>
      </c>
      <c r="H20" s="104" t="s">
        <v>150</v>
      </c>
      <c r="I20" s="172">
        <f t="shared" si="1"/>
        <v>0</v>
      </c>
      <c r="J20" s="170">
        <f t="shared" si="1"/>
        <v>0</v>
      </c>
      <c r="K20" s="174">
        <f t="shared" si="1"/>
        <v>0</v>
      </c>
      <c r="L20" s="170">
        <f>I20*J20*K20</f>
        <v>0</v>
      </c>
      <c r="M20" s="101" t="s">
        <v>145</v>
      </c>
    </row>
    <row r="21" spans="1:19" s="126" customFormat="1" ht="41.25" customHeight="1">
      <c r="A21" s="118" t="s">
        <v>154</v>
      </c>
      <c r="B21" s="119"/>
      <c r="C21" s="120"/>
      <c r="D21" s="121"/>
      <c r="E21" s="120"/>
      <c r="F21" s="122" t="e">
        <f>IF(E21&gt;=G21,"○","×")</f>
        <v>#DIV/0!</v>
      </c>
      <c r="G21" s="123" t="e">
        <f>(B21*C21)/B21/D21</f>
        <v>#DIV/0!</v>
      </c>
      <c r="H21" s="118" t="s">
        <v>151</v>
      </c>
      <c r="I21" s="173">
        <f t="shared" si="1"/>
        <v>0</v>
      </c>
      <c r="J21" s="171">
        <f t="shared" si="1"/>
        <v>0</v>
      </c>
      <c r="K21" s="175">
        <f t="shared" si="1"/>
        <v>0</v>
      </c>
      <c r="L21" s="171">
        <f>I21*J21</f>
        <v>0</v>
      </c>
      <c r="M21" s="124" t="s">
        <v>146</v>
      </c>
      <c r="N21" s="125">
        <v>1</v>
      </c>
      <c r="O21" s="125">
        <v>2</v>
      </c>
      <c r="P21" s="125">
        <v>3</v>
      </c>
      <c r="Q21" s="125">
        <v>4</v>
      </c>
      <c r="R21" s="125">
        <v>5</v>
      </c>
      <c r="S21" s="125">
        <v>6</v>
      </c>
    </row>
    <row r="22" spans="1:19" ht="73.5" customHeight="1">
      <c r="A22" s="188" t="s">
        <v>192</v>
      </c>
      <c r="B22" s="189"/>
      <c r="C22" s="189"/>
      <c r="D22" s="190"/>
      <c r="E22" s="170">
        <f>'【有床診】賃上7号2.0％超'!I8</f>
        <v>0</v>
      </c>
      <c r="F22" s="109" t="str">
        <f>'【有床診】賃上7号2.0％超'!J8</f>
        <v>○</v>
      </c>
      <c r="G22" s="108" t="e">
        <f>'【有床診】賃上7号2.0％超'!K8</f>
        <v>#DIV/0!</v>
      </c>
      <c r="H22" s="188" t="s">
        <v>192</v>
      </c>
      <c r="I22" s="189"/>
      <c r="J22" s="189"/>
      <c r="K22" s="190"/>
      <c r="L22" s="170">
        <f>'【有床診】賃上7号2.0％超'!L8</f>
        <v>0</v>
      </c>
      <c r="M22" s="101" t="s">
        <v>193</v>
      </c>
    </row>
  </sheetData>
  <mergeCells count="9">
    <mergeCell ref="H22:K22"/>
    <mergeCell ref="A22:D22"/>
    <mergeCell ref="A2:L2"/>
    <mergeCell ref="A10:G10"/>
    <mergeCell ref="H10:L10"/>
    <mergeCell ref="A16:D16"/>
    <mergeCell ref="H16:K16"/>
    <mergeCell ref="A3:L3"/>
    <mergeCell ref="H17:I17"/>
  </mergeCells>
  <phoneticPr fontId="36"/>
  <conditionalFormatting sqref="A16 G16:H16 L16 A22 G22:H22 L22">
    <cfRule type="expression" dxfId="40" priority="14">
      <formula>$G$2="×"</formula>
    </cfRule>
  </conditionalFormatting>
  <conditionalFormatting sqref="A9:G9">
    <cfRule type="expression" dxfId="39" priority="11">
      <formula>$G$8="○"</formula>
    </cfRule>
    <cfRule type="expression" dxfId="38" priority="13">
      <formula>$G$8</formula>
    </cfRule>
  </conditionalFormatting>
  <conditionalFormatting sqref="A13:L15">
    <cfRule type="expression" dxfId="37" priority="10">
      <formula>$G$2="×"</formula>
    </cfRule>
  </conditionalFormatting>
  <conditionalFormatting sqref="A19:L21">
    <cfRule type="expression" dxfId="36" priority="8">
      <formula>$G$2="×"</formula>
    </cfRule>
  </conditionalFormatting>
  <dataValidations count="4">
    <dataValidation type="list" allowBlank="1" showInputMessage="1" showErrorMessage="1" sqref="G8" xr:uid="{3B913EF7-40F1-4AA1-A0EF-A096263B7CB0}">
      <formula1>$N$8:$O$8</formula1>
    </dataValidation>
    <dataValidation type="list" allowBlank="1" showInputMessage="1" showErrorMessage="1" sqref="G9" xr:uid="{B9056EFB-00F9-4CD1-A3B4-99082E769F3C}">
      <formula1>$N$9:$O$9</formula1>
    </dataValidation>
    <dataValidation type="list" allowBlank="1" showInputMessage="1" showErrorMessage="1" sqref="D15 D21" xr:uid="{4439BA0B-D439-47E8-B5DB-E5DAFF06DC09}">
      <formula1>$N$15:$S$15</formula1>
    </dataValidation>
    <dataValidation type="list" allowBlank="1" showInputMessage="1" showErrorMessage="1" sqref="G11 G17" xr:uid="{ABFA1AED-6A79-4E3D-9183-524B5E33C59A}">
      <formula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85e6e18b-26c1-4122-9e79-e6c53ac26d53"/>
    <ds:schemaRef ds:uri="9500c7e0-a8b4-4cc7-a7aa-d9d65591dd5a"/>
    <ds:schemaRef ds:uri="http://www.w3.org/XML/1998/namespac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32</vt:i4>
      </vt:variant>
    </vt:vector>
  </HeadingPairs>
  <TitlesOfParts>
    <vt:vector size="56" baseType="lpstr">
      <vt:lpstr>【参考】委任状</vt:lpstr>
      <vt:lpstr>【参考】集計用シート</vt:lpstr>
      <vt:lpstr>1号申請書兼請求書</vt:lpstr>
      <vt:lpstr>【有床診】物価2-2申請書兼報告書</vt:lpstr>
      <vt:lpstr>【無床診】物価2-2申請書兼報告書</vt:lpstr>
      <vt:lpstr>【薬局】物価2-2申請書兼報告書</vt:lpstr>
      <vt:lpstr>【有床診】賃上2-1号申請書</vt:lpstr>
      <vt:lpstr>【有床診】3号別紙</vt:lpstr>
      <vt:lpstr>【有床診】賃上6号報告書</vt:lpstr>
      <vt:lpstr>【有床診】賃上7号2.0％超</vt:lpstr>
      <vt:lpstr>→6号記載例</vt:lpstr>
      <vt:lpstr>→7号記載例</vt:lpstr>
      <vt:lpstr>【無床診】賃上2-1号申請書</vt:lpstr>
      <vt:lpstr>【無床診】3号別紙</vt:lpstr>
      <vt:lpstr>【無床診】賃上6号報告書</vt:lpstr>
      <vt:lpstr>【無床診】賃上7号2.0％超</vt:lpstr>
      <vt:lpstr>【訪看ST】】賃上2-1号申請書</vt:lpstr>
      <vt:lpstr>【訪看ST】3号別紙</vt:lpstr>
      <vt:lpstr>【訪看ST】賃上6号報告書</vt:lpstr>
      <vt:lpstr>【訪看ST】賃上7号2.0％超</vt:lpstr>
      <vt:lpstr>【薬局】】賃上2-1号申請書</vt:lpstr>
      <vt:lpstr>【薬局】賃上6号報告書</vt:lpstr>
      <vt:lpstr>【薬局】賃上7号2.0％超</vt:lpstr>
      <vt:lpstr>都道府県リスト</vt:lpstr>
      <vt:lpstr>【参考】委任状!Print_Area</vt:lpstr>
      <vt:lpstr>'【訪看ST】】賃上2-1号申請書'!Print_Area</vt:lpstr>
      <vt:lpstr>【訪看ST】3号別紙!Print_Area</vt:lpstr>
      <vt:lpstr>【訪看ST】賃上6号報告書!Print_Area</vt:lpstr>
      <vt:lpstr>'【訪看ST】賃上7号2.0％超'!Print_Area</vt:lpstr>
      <vt:lpstr>【無床診】3号別紙!Print_Area</vt:lpstr>
      <vt:lpstr>'【無床診】賃上2-1号申請書'!Print_Area</vt:lpstr>
      <vt:lpstr>【無床診】賃上6号報告書!Print_Area</vt:lpstr>
      <vt:lpstr>'【無床診】賃上7号2.0％超'!Print_Area</vt:lpstr>
      <vt:lpstr>'【無床診】物価2-2申請書兼報告書'!Print_Area</vt:lpstr>
      <vt:lpstr>'【薬局】】賃上2-1号申請書'!Print_Area</vt:lpstr>
      <vt:lpstr>【薬局】賃上6号報告書!Print_Area</vt:lpstr>
      <vt:lpstr>'【薬局】賃上7号2.0％超'!Print_Area</vt:lpstr>
      <vt:lpstr>'【薬局】物価2-2申請書兼報告書'!Print_Area</vt:lpstr>
      <vt:lpstr>【有床診】3号別紙!Print_Area</vt:lpstr>
      <vt:lpstr>'【有床診】賃上2-1号申請書'!Print_Area</vt:lpstr>
      <vt:lpstr>【有床診】賃上6号報告書!Print_Area</vt:lpstr>
      <vt:lpstr>'【有床診】賃上7号2.0％超'!Print_Area</vt:lpstr>
      <vt:lpstr>'【有床診】物価2-2申請書兼報告書'!Print_Area</vt:lpstr>
      <vt:lpstr>→6号記載例!Print_Area</vt:lpstr>
      <vt:lpstr>→7号記載例!Print_Area</vt:lpstr>
      <vt:lpstr>'1号申請書兼請求書'!Print_Area</vt:lpstr>
      <vt:lpstr>【訪看ST】賃上6号報告書!Print_Titles</vt:lpstr>
      <vt:lpstr>'【訪看ST】賃上7号2.0％超'!Print_Titles</vt:lpstr>
      <vt:lpstr>【無床診】賃上6号報告書!Print_Titles</vt:lpstr>
      <vt:lpstr>'【無床診】賃上7号2.0％超'!Print_Titles</vt:lpstr>
      <vt:lpstr>【薬局】賃上6号報告書!Print_Titles</vt:lpstr>
      <vt:lpstr>'【薬局】賃上7号2.0％超'!Print_Titles</vt:lpstr>
      <vt:lpstr>【有床診】賃上6号報告書!Print_Titles</vt:lpstr>
      <vt:lpstr>'【有床診】賃上7号2.0％超'!Print_Titles</vt:lpstr>
      <vt:lpstr>→6号記載例!Print_Titles</vt:lpstr>
      <vt:lpstr>→7号記載例!Print_Titles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新潟県</cp:lastModifiedBy>
  <cp:revision>2</cp:revision>
  <cp:lastPrinted>2026-03-31T00:11:22Z</cp:lastPrinted>
  <dcterms:created xsi:type="dcterms:W3CDTF">2017-10-26T07:12:00Z</dcterms:created>
  <dcterms:modified xsi:type="dcterms:W3CDTF">2026-04-02T05:26:33Z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