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T:\04_資金・決算\11_決算統計\R6決算統計（R7調査）\30_財政状況資料集\260311〆_【財務調査課】R６分　３月\05_0310_一斉調査システムで回答\"/>
    </mc:Choice>
  </mc:AlternateContent>
  <xr:revisionPtr revIDLastSave="0" documentId="13_ncr:1_{3A318DAF-F2E0-47F8-9C67-4DF18CA7635A}" xr6:coauthVersionLast="47" xr6:coauthVersionMax="47" xr10:uidLastSave="{00000000-0000-0000-0000-000000000000}"/>
  <bookViews>
    <workbookView xWindow="-28920" yWindow="-120" windowWidth="29040" windowHeight="15720" xr2:uid="{858DB7AF-9FED-4AE6-AE2A-40BE3521E42E}"/>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2" i="10" l="1"/>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U32" i="10"/>
  <c r="BE32" i="10" s="1"/>
  <c r="AM32" i="10"/>
  <c r="AM33" i="10" s="1"/>
  <c r="AM34" i="10" s="1"/>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<sst xmlns="http://schemas.openxmlformats.org/spreadsheetml/2006/main" count="990" uniqueCount="586">
  <si>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</si>
  <si>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</si>
  <si>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</si>
  <si>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</si>
  <si>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</si>
  <si>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</si>
  <si>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</si>
  <si>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</si>
  <si>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</si>
  <si>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</si>
  <si>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</si>
  <si>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</si>
  <si>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</si>
  <si>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</si>
  <si>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</si>
  <si>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</si>
  <si>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</si>
  <si>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</si>
  <si>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</si>
  <si>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</si>
  <si>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</si>
  <si>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</si>
  <si>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</si>
  <si>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</si>
  <si>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</si>
  <si>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</si>
  <si>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</si>
  <si>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</si>
  <si>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</si>
  <si>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</si>
  <si>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</si>
  <si>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</si>
  <si>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</si>
  <si>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</si>
  <si>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</si>
  <si>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</si>
  <si>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</si>
  <si>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</si>
  <si>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</si>
  <si>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</si>
  <si>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</si>
  <si>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</si>
  <si>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</si>
  <si>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</si>
  <si>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</si>
  <si>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</si>
  <si>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</si>
  <si>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</si>
  <si>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</si>
  <si>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</si>
  <si>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</si>
  <si>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</si>
  <si>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</si>
  <si>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</si>
  <si>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</si>
  <si>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</si>
  <si>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</si>
  <si>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</si>
  <si>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</si>
  <si>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</si>
  <si>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</si>
  <si>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</si>
  <si>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</si>
  <si>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</si>
  <si>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</si>
  <si>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</si>
  <si>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</si>
  <si>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</si>
  <si>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</si>
  <si>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</si>
  <si>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</si>
  <si>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</si>
  <si>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</si>
  <si>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</si>
  <si>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</si>
  <si>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</si>
  <si>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</si>
  <si>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</si>
  <si>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</si>
  <si>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</si>
  <si>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新潟県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</si>
  <si>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</si>
  <si>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</si>
  <si>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</si>
  <si>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</si>
  <si>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</si>
  <si>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</si>
  <si>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</si>
  <si>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</si>
  <si>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</si>
  <si>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</si>
  <si>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</si>
  <si>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</si>
  <si>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</si>
  <si>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</si>
  <si>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</si>
  <si>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</si>
  <si>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</si>
  <si>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</si>
  <si>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</si>
  <si>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</si>
  <si>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</si>
  <si>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</si>
  <si>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</si>
  <si>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</si>
  <si>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</si>
  <si>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</si>
  <si>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</si>
  <si>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</si>
  <si>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</si>
  <si>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</si>
  <si>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</si>
  <si>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</si>
  <si>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</si>
  <si>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</si>
  <si>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</si>
  <si>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</si>
  <si>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</si>
  <si>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</si>
  <si>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</si>
  <si>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</si>
  <si>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</si>
  <si>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</si>
  <si>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</si>
  <si>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</si>
  <si>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</si>
  <si>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</si>
  <si>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</si>
  <si>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</si>
  <si>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</si>
  <si>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</si>
  <si>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</si>
  <si>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</si>
  <si>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</si>
  <si>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</si>
  <si>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</si>
  <si>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</si>
  <si>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</si>
  <si>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</si>
  <si>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</si>
  <si>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</si>
  <si>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</si>
  <si>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</si>
  <si>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</si>
  <si>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</si>
  <si>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</si>
  <si>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</si>
  <si>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</si>
  <si>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</si>
  <si>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</si>
  <si>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</si>
  <si>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</si>
  <si>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</si>
  <si>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</si>
  <si>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</si>
  <si>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</si>
  <si>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</si>
  <si>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</si>
  <si>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</si>
  <si>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</si>
  <si>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</si>
  <si>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</si>
  <si>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</si>
  <si>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</si>
  <si>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</si>
  <si>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</si>
  <si>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</si>
  <si>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</si>
  <si>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</si>
  <si>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</si>
  <si>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</si>
  <si>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</si>
  <si>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</si>
  <si>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</si>
  <si>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</si>
  <si>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</si>
  <si>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</si>
  <si>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</si>
  <si>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</si>
  <si>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</si>
  <si>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</si>
  <si>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</si>
  <si>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</si>
  <si>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新潟県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</si>
  <si>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</si>
  <si>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</si>
  <si>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</si>
  <si>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</si>
  <si>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</si>
  <si>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</si>
  <si>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</si>
  <si>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</si>
  <si>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</si>
  <si>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</si>
  <si>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</si>
  <si>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</si>
  <si>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</si>
  <si>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</si>
  <si>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</si>
  <si>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</si>
  <si>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</si>
  <si>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</si>
  <si>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</si>
  <si>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</si>
  <si>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</si>
  <si>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</si>
  <si>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</si>
  <si>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</si>
  <si>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</si>
  <si>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</si>
  <si>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</si>
  <si>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</si>
  <si>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</si>
  <si>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</si>
  <si>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</si>
  <si>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</si>
  <si>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</si>
  <si>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</si>
  <si>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</si>
  <si>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</si>
  <si>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</si>
  <si>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</si>
  <si>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</si>
  <si>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</si>
  <si>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</si>
  <si>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</si>
  <si>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</si>
  <si>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</si>
  <si>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</si>
  <si>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</si>
  <si>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</si>
  <si>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</si>
  <si>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</si>
  <si>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</si>
  <si>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</si>
  <si>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</si>
  <si>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</si>
  <si>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</si>
  <si>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</si>
  <si>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</si>
  <si>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</si>
  <si>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</si>
  <si>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</si>
  <si>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</si>
  <si>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</si>
  <si>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</si>
  <si>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</si>
  <si>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</si>
  <si>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</si>
  <si>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</si>
  <si>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</si>
  <si>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</si>
  <si>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</si>
  <si>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</si>
  <si>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</si>
  <si>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</si>
  <si>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</si>
  <si>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</si>
  <si>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</si>
  <si>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</si>
  <si>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</si>
  <si>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</si>
  <si>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</si>
  <si>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</si>
  <si>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</si>
  <si>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</si>
  <si>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</si>
  <si>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</si>
  <si>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</si>
  <si>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</si>
  <si>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</si>
  <si>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</si>
  <si>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</si>
  <si>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</si>
  <si>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</si>
  <si>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</si>
  <si>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</si>
  <si>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</si>
  <si>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</si>
  <si>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</si>
  <si>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</si>
  <si>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</si>
  <si>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</si>
  <si>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</si>
  <si>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</si>
  <si>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</si>
  <si>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</si>
  <si>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</si>
  <si>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</si>
  <si>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</si>
  <si>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</si>
  <si>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</si>
  <si>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</si>
  <si>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</si>
  <si>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</si>
  <si>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</si>
  <si>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</si>
  <si>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</si>
  <si>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</si>
  <si>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</si>
  <si>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</si>
  <si>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</si>
  <si>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</si>
  <si>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</si>
  <si>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</si>
  <si>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</si>
  <si>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</si>
  <si>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</si>
  <si>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</si>
  <si>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</si>
  <si>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</si>
  <si>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</si>
  <si>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</si>
  <si>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</si>
  <si>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</si>
  <si>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</si>
  <si>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</si>
  <si>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</si>
  <si>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</si>
  <si>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</si>
  <si>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</si>
  <si>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</si>
  <si>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</si>
  <si>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</si>
  <si>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</si>
  <si>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</si>
  <si>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</si>
  <si>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</si>
  <si>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</si>
  <si>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</si>
  <si>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</si>
  <si>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</si>
  <si>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</si>
  <si>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</si>
  <si>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</si>
  <si>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新潟県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</si>
  <si>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</si>
  <si>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</si>
  <si>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</si>
  <si>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</si>
  <si>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</si>
  <si>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</si>
  <si>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</si>
  <si>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</si>
  <si>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</si>
  <si>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</si>
  <si>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</si>
  <si>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</si>
  <si>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</si>
  <si>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</si>
  <si>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</si>
  <si>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</si>
  <si>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</si>
  <si>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</si>
  <si>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</si>
  <si>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</si>
  <si>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県債管理特別会計</t>
    <phoneticPr fontId="3"/>
  </si>
  <si>
    <t>地域づくり資金貸付事業特別会計</t>
    <phoneticPr fontId="3"/>
  </si>
  <si>
    <t>災害救助事業特別会計</t>
    <phoneticPr fontId="3"/>
  </si>
  <si>
    <t>母子父子寡婦福祉資金貸付事業特別会計</t>
    <phoneticPr fontId="3"/>
  </si>
  <si>
    <t>心身障害児・者総合施設事業特別会計</t>
    <phoneticPr fontId="3"/>
  </si>
  <si>
    <t>中小企業支援資金貸付事業特別会計</t>
    <phoneticPr fontId="3"/>
  </si>
  <si>
    <t>林業振興資金貸付事業特別会計</t>
    <phoneticPr fontId="3"/>
  </si>
  <si>
    <t>沿岸漁業改善資金貸付事業特別会計</t>
    <phoneticPr fontId="3"/>
  </si>
  <si>
    <t>県有林事業特別会計</t>
    <phoneticPr fontId="3"/>
  </si>
  <si>
    <t>都市開発資金事業特別会計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</si>
  <si>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</si>
  <si>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</si>
  <si>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</si>
  <si>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</si>
  <si>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</si>
  <si>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</si>
  <si>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</si>
  <si>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</si>
  <si>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</si>
  <si>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</si>
  <si>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</si>
  <si>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</si>
  <si>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</si>
  <si>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新潟県国民健康保険事業特別会計</t>
    <phoneticPr fontId="3"/>
  </si>
  <si>
    <t>電気事業会計</t>
    <phoneticPr fontId="3"/>
  </si>
  <si>
    <t>法適用企業</t>
    <phoneticPr fontId="3"/>
  </si>
  <si>
    <t>工業用水道事業会計</t>
    <phoneticPr fontId="3"/>
  </si>
  <si>
    <t>基幹病院事業会計</t>
    <phoneticPr fontId="3"/>
  </si>
  <si>
    <t>流域下水道事業会計</t>
    <phoneticPr fontId="3"/>
  </si>
  <si>
    <t>工業用地造成事業会計</t>
    <phoneticPr fontId="3"/>
  </si>
  <si>
    <t>新潟東港臨海用地造成事業会計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</si>
  <si>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</si>
  <si>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</si>
  <si>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</si>
  <si>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</si>
  <si>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</si>
  <si>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</si>
  <si>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</si>
  <si>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</si>
  <si>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</si>
  <si>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</si>
  <si>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</si>
  <si>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</si>
  <si>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</si>
  <si>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</si>
  <si>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</si>
  <si>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</si>
  <si>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</si>
  <si>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</si>
  <si>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</si>
  <si>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</si>
  <si>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</si>
  <si>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</si>
  <si>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</si>
  <si>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</si>
  <si>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</si>
  <si>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</si>
  <si>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</si>
  <si>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</si>
  <si>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</si>
  <si>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</si>
  <si>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</si>
  <si>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</si>
  <si>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</si>
  <si>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</si>
  <si>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</si>
  <si>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</si>
  <si>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</si>
  <si>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</si>
  <si>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</si>
  <si>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</si>
  <si>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</si>
  <si>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</si>
  <si>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</si>
  <si>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</si>
  <si>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</si>
  <si>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</si>
  <si>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</si>
  <si>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</si>
  <si>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</si>
  <si>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</si>
  <si>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</si>
  <si>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</si>
  <si>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</si>
  <si>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</si>
  <si>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</si>
  <si>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</si>
  <si>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</si>
  <si>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</si>
  <si>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</si>
  <si>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</si>
  <si>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</si>
  <si>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</si>
  <si>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</si>
  <si>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</si>
  <si>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</si>
  <si>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</si>
  <si>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</si>
  <si>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</si>
  <si>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</si>
  <si>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</si>
  <si>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</si>
  <si>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</si>
  <si>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</si>
  <si>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</si>
  <si>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</si>
  <si>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</si>
  <si>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</si>
  <si>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</si>
  <si>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</si>
  <si>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</si>
  <si>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</si>
  <si>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</si>
  <si>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</si>
  <si>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</si>
  <si>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</si>
  <si>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</si>
  <si>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</si>
  <si>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</si>
  <si>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</si>
  <si>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</si>
  <si>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</si>
  <si>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</si>
  <si>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</si>
  <si>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</si>
  <si>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</si>
  <si>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</si>
  <si>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</si>
  <si>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</si>
  <si>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</si>
  <si>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</si>
  <si>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</si>
  <si>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</si>
  <si>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</si>
  <si>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</si>
  <si>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</si>
  <si>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</si>
  <si>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</si>
  <si>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</si>
  <si>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</si>
  <si>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</si>
  <si>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</si>
  <si>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</si>
  <si>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</si>
  <si>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</si>
  <si>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</si>
  <si>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</si>
  <si>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</si>
  <si>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</si>
  <si>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</si>
  <si>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</si>
  <si>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</si>
  <si>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</si>
  <si>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</si>
  <si>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</si>
  <si>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</si>
  <si>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</si>
  <si>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</si>
  <si>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</si>
  <si>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</si>
  <si>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</si>
  <si>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</si>
  <si>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</si>
  <si>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</si>
  <si>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</si>
  <si>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0.62</t>
  </si>
  <si>
    <t>病院事業会計</t>
  </si>
  <si>
    <t>▲ 0.00</t>
  </si>
  <si>
    <t>電気事業会計</t>
  </si>
  <si>
    <t>新潟県国民健康保険事業特別会計</t>
  </si>
  <si>
    <t>一般会計</t>
  </si>
  <si>
    <t>工業用水道事業会計</t>
  </si>
  <si>
    <t>地域づくり資金貸付事業特別会計</t>
  </si>
  <si>
    <t>基幹病院事業会計</t>
  </si>
  <si>
    <t>流域下水道事業会計</t>
  </si>
  <si>
    <t>その他会計（赤字）</t>
  </si>
  <si>
    <t>▲ 0.30</t>
  </si>
  <si>
    <t>▲ 0.26</t>
  </si>
  <si>
    <t>▲ 0.23</t>
  </si>
  <si>
    <t>▲ 0.06</t>
  </si>
  <si>
    <t>その他会計（黒字）</t>
  </si>
  <si>
    <t>（百万円）</t>
    <phoneticPr fontId="2"/>
  </si>
  <si>
    <t>R02</t>
    <phoneticPr fontId="2"/>
  </si>
  <si>
    <t>R03</t>
    <phoneticPr fontId="2"/>
  </si>
  <si>
    <t>R04</t>
    <phoneticPr fontId="2"/>
  </si>
  <si>
    <t>R05</t>
    <phoneticPr fontId="2"/>
  </si>
  <si>
    <t>R06</t>
    <phoneticPr fontId="2"/>
  </si>
  <si>
    <t>(公財)新潟県女性財団</t>
  </si>
  <si>
    <t>(公財)新潟県国際交流協会</t>
  </si>
  <si>
    <t>(公財)新潟県交通遺児基金</t>
  </si>
  <si>
    <t>(公社)新潟県私学振興会</t>
  </si>
  <si>
    <t>(公財)新潟県環境保全事業団</t>
  </si>
  <si>
    <t>(公財)柏崎原子力広報センター</t>
  </si>
  <si>
    <t>（一財）新潟県地域医療推進機構</t>
  </si>
  <si>
    <t>(公財)新潟県臓器移植推進財団</t>
  </si>
  <si>
    <t>(公財)新潟県歯科保健協会</t>
  </si>
  <si>
    <t>(公財)新潟県健康づくり財団</t>
  </si>
  <si>
    <t>(公財)にいがた産業創造機構</t>
  </si>
  <si>
    <t>(一財)十日町地域地場産業振興センター</t>
  </si>
  <si>
    <t>(公財)燕三条地場産業振興センター</t>
  </si>
  <si>
    <t>(公財)新潟県雇用環境整備財団</t>
  </si>
  <si>
    <t>(公財)新潟県埋蔵文化財調査事業団</t>
  </si>
  <si>
    <t>(公財)新潟県スポーツ協会</t>
  </si>
  <si>
    <t>(公社)新潟県農林公社</t>
  </si>
  <si>
    <t>(公社)新潟県農作物価格安定協会</t>
  </si>
  <si>
    <t>(公社)新潟県畜産協会</t>
  </si>
  <si>
    <t>(公社)新潟県水産振興協会</t>
  </si>
  <si>
    <t>(一財)新潟県建設技術センター</t>
  </si>
  <si>
    <t>(公財)新潟県都市緑花センター</t>
  </si>
  <si>
    <t>(公財)新潟県下水道公社</t>
  </si>
  <si>
    <t>(公財)新潟県暴力追放運動推進センター</t>
  </si>
  <si>
    <t>新潟県住宅供給公社</t>
  </si>
  <si>
    <t>新潟県農業信用基金協会</t>
    <rPh sb="3" eb="11">
      <t>ノウギョウシンヨウキキンキョウカイ</t>
    </rPh>
    <phoneticPr fontId="2"/>
  </si>
  <si>
    <t>公立大学法人新潟県立大学</t>
  </si>
  <si>
    <t>公立大学法人　新潟県立看護大学</t>
  </si>
  <si>
    <t>(株)新潟ふるさと村</t>
  </si>
  <si>
    <t>えちごトキめき鉄道(株)</t>
  </si>
  <si>
    <t>北越急行(株)</t>
  </si>
  <si>
    <t>佐渡汽船(株)</t>
  </si>
  <si>
    <t>粟島汽船(株)</t>
  </si>
  <si>
    <t>(株)新潟国際貿易ターミナル</t>
  </si>
  <si>
    <t>新潟空港ビルディング(株)</t>
  </si>
  <si>
    <t>▲346</t>
  </si>
  <si>
    <t>○</t>
  </si>
  <si>
    <t>▲86.0</t>
  </si>
  <si>
    <t>地域医療介護総合確保基金</t>
    <rPh sb="0" eb="4">
      <t>チイキイリョウ</t>
    </rPh>
    <rPh sb="4" eb="6">
      <t>カイゴ</t>
    </rPh>
    <rPh sb="6" eb="8">
      <t>ソウゴウ</t>
    </rPh>
    <rPh sb="8" eb="12">
      <t>カクホキキン</t>
    </rPh>
    <phoneticPr fontId="3"/>
  </si>
  <si>
    <t>介護保険財政安定化基金</t>
    <rPh sb="0" eb="4">
      <t>カイゴホケン</t>
    </rPh>
    <rPh sb="4" eb="9">
      <t>ザイセイアンテイカ</t>
    </rPh>
    <rPh sb="9" eb="11">
      <t>キキン</t>
    </rPh>
    <phoneticPr fontId="3"/>
  </si>
  <si>
    <t>公立学校情報機器整備基金</t>
    <phoneticPr fontId="2"/>
  </si>
  <si>
    <t>後期高齢者医療財政安定化基金</t>
    <rPh sb="0" eb="5">
      <t>コウキコウレイシャ</t>
    </rPh>
    <rPh sb="5" eb="9">
      <t>イリョウザイセイ</t>
    </rPh>
    <rPh sb="9" eb="14">
      <t>アンテイカキキン</t>
    </rPh>
    <phoneticPr fontId="3"/>
  </si>
  <si>
    <t>ふるさと保全基金</t>
    <rPh sb="4" eb="8">
      <t>ホゼンキキン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</si>
</sst>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A133-4A94-92CB-3253B34707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97066</c:v>
                </c:pt>
                <c:pt idx="1">
                  <c:v>89528</c:v>
                </c:pt>
                <c:pt idx="2">
                  <c:v>84988</c:v>
                </c:pt>
                <c:pt idx="3">
                  <c:v>95425</c:v>
                </c:pt>
                <c:pt idx="4">
                  <c:v>86073</c:v>
                </c:pt>
              </c:numCache>
            </c:numRef>
          </c:val>
          <c:smooth val="0"/>
          <c:extLst>
            <c:ext xmlns:c16="http://schemas.microsoft.com/office/drawing/2014/chart" uri="{C3380CC4-5D6E-409C-BE32-E72D297353CC}">
              <c16:uniqueId val="{00000001-A133-4A94-92CB-3253B347076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8000"/>
          <c:min val="7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2.59</c:v>
                </c:pt>
                <c:pt idx="1">
                  <c:v>2.4700000000000002</c:v>
                </c:pt>
                <c:pt idx="2">
                  <c:v>3.52</c:v>
                </c:pt>
                <c:pt idx="3">
                  <c:v>2.38</c:v>
                </c:pt>
                <c:pt idx="4">
                  <c:v>2.4300000000000002</c:v>
                </c:pt>
              </c:numCache>
            </c:numRef>
          </c:val>
          <c:extLst>
            <c:ext xmlns:c16="http://schemas.microsoft.com/office/drawing/2014/chart" uri="{C3380CC4-5D6E-409C-BE32-E72D297353CC}">
              <c16:uniqueId val="{00000000-BF93-4F43-A306-A57AF52AEF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c:v>
                </c:pt>
                <c:pt idx="1">
                  <c:v>9.1</c:v>
                </c:pt>
                <c:pt idx="2">
                  <c:v>8.91</c:v>
                </c:pt>
                <c:pt idx="3">
                  <c:v>9.33</c:v>
                </c:pt>
                <c:pt idx="4">
                  <c:v>9.49</c:v>
                </c:pt>
              </c:numCache>
            </c:numRef>
          </c:val>
          <c:extLst>
            <c:ext xmlns:c16="http://schemas.microsoft.com/office/drawing/2014/chart" uri="{C3380CC4-5D6E-409C-BE32-E72D297353CC}">
              <c16:uniqueId val="{00000001-BF93-4F43-A306-A57AF52AEFD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3.37</c:v>
                </c:pt>
                <c:pt idx="2">
                  <c:v>0.46</c:v>
                </c:pt>
                <c:pt idx="3">
                  <c:v>-0.62</c:v>
                </c:pt>
                <c:pt idx="4">
                  <c:v>0.37</c:v>
                </c:pt>
              </c:numCache>
            </c:numRef>
          </c:val>
          <c:smooth val="0"/>
          <c:extLst>
            <c:ext xmlns:c16="http://schemas.microsoft.com/office/drawing/2014/chart" uri="{C3380CC4-5D6E-409C-BE32-E72D297353CC}">
              <c16:uniqueId val="{00000002-BF93-4F43-A306-A57AF52AEFD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0.49</c:v>
                </c:pt>
                <c:pt idx="4">
                  <c:v>#N/A</c:v>
                </c:pt>
                <c:pt idx="5">
                  <c:v>0.47</c:v>
                </c:pt>
                <c:pt idx="6">
                  <c:v>#N/A</c:v>
                </c:pt>
                <c:pt idx="7">
                  <c:v>0.6</c:v>
                </c:pt>
                <c:pt idx="8">
                  <c:v>#N/A</c:v>
                </c:pt>
                <c:pt idx="9">
                  <c:v>0.64</c:v>
                </c:pt>
              </c:numCache>
            </c:numRef>
          </c:val>
          <c:extLst>
            <c:ext xmlns:c16="http://schemas.microsoft.com/office/drawing/2014/chart" uri="{C3380CC4-5D6E-409C-BE32-E72D297353CC}">
              <c16:uniqueId val="{00000000-0D62-41C3-B4D9-8AB813508F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0.3</c:v>
                </c:pt>
                <c:pt idx="1">
                  <c:v>#N/A</c:v>
                </c:pt>
                <c:pt idx="2">
                  <c:v>0.26</c:v>
                </c:pt>
                <c:pt idx="3">
                  <c:v>#N/A</c:v>
                </c:pt>
                <c:pt idx="4">
                  <c:v>0.23</c:v>
                </c:pt>
                <c:pt idx="5">
                  <c:v>#N/A</c:v>
                </c:pt>
                <c:pt idx="6">
                  <c:v>0.06</c:v>
                </c:pt>
                <c:pt idx="7">
                  <c:v>#N/A</c:v>
                </c:pt>
                <c:pt idx="8">
                  <c:v>0</c:v>
                </c:pt>
                <c:pt idx="9">
                  <c:v>0</c:v>
                </c:pt>
              </c:numCache>
            </c:numRef>
          </c:val>
          <c:extLst>
            <c:ext xmlns:c16="http://schemas.microsoft.com/office/drawing/2014/chart" uri="{C3380CC4-5D6E-409C-BE32-E72D297353CC}">
              <c16:uniqueId val="{00000001-0D62-41C3-B4D9-8AB813508F76}"/>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0.34</c:v>
                </c:pt>
                <c:pt idx="4">
                  <c:v>#N/A</c:v>
                </c:pt>
                <c:pt idx="5">
                  <c:v>0.36</c:v>
                </c:pt>
                <c:pt idx="6">
                  <c:v>#N/A</c:v>
                </c:pt>
                <c:pt idx="7">
                  <c:v>0.49</c:v>
                </c:pt>
                <c:pt idx="8">
                  <c:v>#N/A</c:v>
                </c:pt>
                <c:pt idx="9">
                  <c:v>0.47</c:v>
                </c:pt>
              </c:numCache>
            </c:numRef>
          </c:val>
          <c:extLst>
            <c:ext xmlns:c16="http://schemas.microsoft.com/office/drawing/2014/chart" uri="{C3380CC4-5D6E-409C-BE32-E72D297353CC}">
              <c16:uniqueId val="{00000002-0D62-41C3-B4D9-8AB813508F76}"/>
            </c:ext>
          </c:extLst>
        </c:ser>
        <c:ser>
          <c:idx val="3"/>
          <c:order val="3"/>
          <c:tx>
            <c:strRef>
              <c:f>データシート!$A$30</c:f>
              <c:strCache>
                <c:ptCount val="1"/>
                <c:pt idx="0">
                  <c:v>基幹病院事業会計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0.24</c:v>
                </c:pt>
                <c:pt idx="4">
                  <c:v>#N/A</c:v>
                </c:pt>
                <c:pt idx="5">
                  <c:v>0.22</c:v>
                </c:pt>
                <c:pt idx="6">
                  <c:v>#N/A</c:v>
                </c:pt>
                <c:pt idx="7">
                  <c:v>0.64</c:v>
                </c:pt>
                <c:pt idx="8">
                  <c:v>#N/A</c:v>
                </c:pt>
                <c:pt idx="9">
                  <c:v>0.59</c:v>
                </c:pt>
              </c:numCache>
            </c:numRef>
          </c:val>
          <c:extLst>
            <c:ext xmlns:c16="http://schemas.microsoft.com/office/drawing/2014/chart" uri="{C3380CC4-5D6E-409C-BE32-E72D297353CC}">
              <c16:uniqueId val="{00000003-0D62-41C3-B4D9-8AB813508F76}"/>
            </c:ext>
          </c:extLst>
        </c:ser>
        <c:ser>
          <c:idx val="4"/>
          <c:order val="4"/>
          <c:tx>
            <c:strRef>
              <c:f>データシート!$A$31</c:f>
              <c:strCache>
                <c:ptCount val="1"/>
                <c:pt idx="0">
                  <c:v>地域づくり資金貸付事業特別会計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0.56000000000000005</c:v>
                </c:pt>
                <c:pt idx="4">
                  <c:v>#N/A</c:v>
                </c:pt>
                <c:pt idx="5">
                  <c:v>0.64</c:v>
                </c:pt>
                <c:pt idx="6">
                  <c:v>#N/A</c:v>
                </c:pt>
                <c:pt idx="7">
                  <c:v>0.72</c:v>
                </c:pt>
                <c:pt idx="8">
                  <c:v>#N/A</c:v>
                </c:pt>
                <c:pt idx="9">
                  <c:v>0.77</c:v>
                </c:pt>
              </c:numCache>
            </c:numRef>
          </c:val>
          <c:extLst>
            <c:ext xmlns:c16="http://schemas.microsoft.com/office/drawing/2014/chart" uri="{C3380CC4-5D6E-409C-BE32-E72D297353CC}">
              <c16:uniqueId val="{00000004-0D62-41C3-B4D9-8AB813508F7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0.86</c:v>
                </c:pt>
                <c:pt idx="4">
                  <c:v>#N/A</c:v>
                </c:pt>
                <c:pt idx="5">
                  <c:v>0.97</c:v>
                </c:pt>
                <c:pt idx="6">
                  <c:v>#N/A</c:v>
                </c:pt>
                <c:pt idx="7">
                  <c:v>0.96</c:v>
                </c:pt>
                <c:pt idx="8">
                  <c:v>#N/A</c:v>
                </c:pt>
                <c:pt idx="9">
                  <c:v>0.87</c:v>
                </c:pt>
              </c:numCache>
            </c:numRef>
          </c:val>
          <c:extLst>
            <c:ext xmlns:c16="http://schemas.microsoft.com/office/drawing/2014/chart" uri="{C3380CC4-5D6E-409C-BE32-E72D297353CC}">
              <c16:uniqueId val="{00000005-0D62-41C3-B4D9-8AB813508F7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2.0299999999999998</c:v>
                </c:pt>
                <c:pt idx="2">
                  <c:v>#N/A</c:v>
                </c:pt>
                <c:pt idx="3">
                  <c:v>1.77</c:v>
                </c:pt>
                <c:pt idx="4">
                  <c:v>#N/A</c:v>
                </c:pt>
                <c:pt idx="5">
                  <c:v>2.75</c:v>
                </c:pt>
                <c:pt idx="6">
                  <c:v>#N/A</c:v>
                </c:pt>
                <c:pt idx="7">
                  <c:v>1.48</c:v>
                </c:pt>
                <c:pt idx="8">
                  <c:v>#N/A</c:v>
                </c:pt>
                <c:pt idx="9">
                  <c:v>1.48</c:v>
                </c:pt>
              </c:numCache>
            </c:numRef>
          </c:val>
          <c:extLst>
            <c:ext xmlns:c16="http://schemas.microsoft.com/office/drawing/2014/chart" uri="{C3380CC4-5D6E-409C-BE32-E72D297353CC}">
              <c16:uniqueId val="{00000006-0D62-41C3-B4D9-8AB813508F76}"/>
            </c:ext>
          </c:extLst>
        </c:ser>
        <c:ser>
          <c:idx val="7"/>
          <c:order val="7"/>
          <c:tx>
            <c:strRef>
              <c:f>データシート!$A$34</c:f>
              <c:strCache>
                <c:ptCount val="1"/>
                <c:pt idx="0">
                  <c:v>新潟県国民健康保険事業特別会計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1.7</c:v>
                </c:pt>
                <c:pt idx="4">
                  <c:v>#N/A</c:v>
                </c:pt>
                <c:pt idx="5">
                  <c:v>1.55</c:v>
                </c:pt>
                <c:pt idx="6">
                  <c:v>#N/A</c:v>
                </c:pt>
                <c:pt idx="7">
                  <c:v>1.42</c:v>
                </c:pt>
                <c:pt idx="8">
                  <c:v>#N/A</c:v>
                </c:pt>
                <c:pt idx="9">
                  <c:v>1.82</c:v>
                </c:pt>
              </c:numCache>
            </c:numRef>
          </c:val>
          <c:extLst>
            <c:ext xmlns:c16="http://schemas.microsoft.com/office/drawing/2014/chart" uri="{C3380CC4-5D6E-409C-BE32-E72D297353CC}">
              <c16:uniqueId val="{00000007-0D62-41C3-B4D9-8AB813508F76}"/>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3.35</c:v>
                </c:pt>
                <c:pt idx="2">
                  <c:v>#N/A</c:v>
                </c:pt>
                <c:pt idx="3">
                  <c:v>3.17</c:v>
                </c:pt>
                <c:pt idx="4">
                  <c:v>#N/A</c:v>
                </c:pt>
                <c:pt idx="5">
                  <c:v>3.17</c:v>
                </c:pt>
                <c:pt idx="6">
                  <c:v>#N/A</c:v>
                </c:pt>
                <c:pt idx="7">
                  <c:v>3.77</c:v>
                </c:pt>
                <c:pt idx="8">
                  <c:v>#N/A</c:v>
                </c:pt>
                <c:pt idx="9">
                  <c:v>3.94</c:v>
                </c:pt>
              </c:numCache>
            </c:numRef>
          </c:val>
          <c:extLst>
            <c:ext xmlns:c16="http://schemas.microsoft.com/office/drawing/2014/chart" uri="{C3380CC4-5D6E-409C-BE32-E72D297353CC}">
              <c16:uniqueId val="{00000008-0D62-41C3-B4D9-8AB813508F7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0.13</c:v>
                </c:pt>
                <c:pt idx="2">
                  <c:v>#N/A</c:v>
                </c:pt>
                <c:pt idx="3">
                  <c:v>0.68</c:v>
                </c:pt>
                <c:pt idx="4">
                  <c:v>#N/A</c:v>
                </c:pt>
                <c:pt idx="5">
                  <c:v>0.94</c:v>
                </c:pt>
                <c:pt idx="6">
                  <c:v>#N/A</c:v>
                </c:pt>
                <c:pt idx="7">
                  <c:v>0.78</c:v>
                </c:pt>
                <c:pt idx="8">
                  <c:v>#N/A</c:v>
                </c:pt>
                <c:pt idx="9">
                  <c:v>0</c:v>
                </c:pt>
              </c:numCache>
            </c:numRef>
          </c:val>
          <c:extLst>
            <c:ext xmlns:c16="http://schemas.microsoft.com/office/drawing/2014/chart" uri="{C3380CC4-5D6E-409C-BE32-E72D297353CC}">
              <c16:uniqueId val="{00000009-0D62-41C3-B4D9-8AB813508F7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110865</c:v>
                </c:pt>
                <c:pt idx="5">
                  <c:v>102069</c:v>
                </c:pt>
                <c:pt idx="8">
                  <c:v>96087</c:v>
                </c:pt>
                <c:pt idx="11">
                  <c:v>94558</c:v>
                </c:pt>
                <c:pt idx="14">
                  <c:v>92571</c:v>
                </c:pt>
              </c:numCache>
            </c:numRef>
          </c:val>
          <c:extLst>
            <c:ext xmlns:c16="http://schemas.microsoft.com/office/drawing/2014/chart" uri="{C3380CC4-5D6E-409C-BE32-E72D297353CC}">
              <c16:uniqueId val="{00000000-70D3-4D43-AC02-7A61AEAFB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4</c:v>
                </c:pt>
                <c:pt idx="3">
                  <c:v>5</c:v>
                </c:pt>
                <c:pt idx="6">
                  <c:v>3</c:v>
                </c:pt>
                <c:pt idx="9">
                  <c:v>2</c:v>
                </c:pt>
                <c:pt idx="12">
                  <c:v>5</c:v>
                </c:pt>
              </c:numCache>
            </c:numRef>
          </c:val>
          <c:extLst>
            <c:ext xmlns:c16="http://schemas.microsoft.com/office/drawing/2014/chart" uri="{C3380CC4-5D6E-409C-BE32-E72D297353CC}">
              <c16:uniqueId val="{00000001-70D3-4D43-AC02-7A61AEAFB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1619</c:v>
                </c:pt>
                <c:pt idx="3">
                  <c:v>1533</c:v>
                </c:pt>
                <c:pt idx="6">
                  <c:v>1119</c:v>
                </c:pt>
                <c:pt idx="9">
                  <c:v>1078</c:v>
                </c:pt>
                <c:pt idx="12">
                  <c:v>1013</c:v>
                </c:pt>
              </c:numCache>
            </c:numRef>
          </c:val>
          <c:extLst>
            <c:ext xmlns:c16="http://schemas.microsoft.com/office/drawing/2014/chart" uri="{C3380CC4-5D6E-409C-BE32-E72D297353CC}">
              <c16:uniqueId val="{00000002-70D3-4D43-AC02-7A61AEAFB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D3-4D43-AC02-7A61AEAFB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6317</c:v>
                </c:pt>
                <c:pt idx="3">
                  <c:v>6575</c:v>
                </c:pt>
                <c:pt idx="6">
                  <c:v>6627</c:v>
                </c:pt>
                <c:pt idx="9">
                  <c:v>6955</c:v>
                </c:pt>
                <c:pt idx="12">
                  <c:v>7925</c:v>
                </c:pt>
              </c:numCache>
            </c:numRef>
          </c:val>
          <c:extLst>
            <c:ext xmlns:c16="http://schemas.microsoft.com/office/drawing/2014/chart" uri="{C3380CC4-5D6E-409C-BE32-E72D297353CC}">
              <c16:uniqueId val="{00000004-70D3-4D43-AC02-7A61AEAFB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65380</c:v>
                </c:pt>
                <c:pt idx="3">
                  <c:v>65787</c:v>
                </c:pt>
                <c:pt idx="6">
                  <c:v>67240</c:v>
                </c:pt>
                <c:pt idx="9">
                  <c:v>67705</c:v>
                </c:pt>
                <c:pt idx="12">
                  <c:v>67943</c:v>
                </c:pt>
              </c:numCache>
            </c:numRef>
          </c:val>
          <c:extLst>
            <c:ext xmlns:c16="http://schemas.microsoft.com/office/drawing/2014/chart" uri="{C3380CC4-5D6E-409C-BE32-E72D297353CC}">
              <c16:uniqueId val="{00000005-70D3-4D43-AC02-7A61AEAFB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11185</c:v>
                </c:pt>
                <c:pt idx="3">
                  <c:v>9856</c:v>
                </c:pt>
                <c:pt idx="6">
                  <c:v>10673</c:v>
                </c:pt>
                <c:pt idx="9">
                  <c:v>11722</c:v>
                </c:pt>
                <c:pt idx="12">
                  <c:v>11659</c:v>
                </c:pt>
              </c:numCache>
            </c:numRef>
          </c:val>
          <c:extLst>
            <c:ext xmlns:c16="http://schemas.microsoft.com/office/drawing/2014/chart" uri="{C3380CC4-5D6E-409C-BE32-E72D297353CC}">
              <c16:uniqueId val="{00000006-70D3-4D43-AC02-7A61AEAFB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105496</c:v>
                </c:pt>
                <c:pt idx="3">
                  <c:v>102205</c:v>
                </c:pt>
                <c:pt idx="6">
                  <c:v>96352</c:v>
                </c:pt>
                <c:pt idx="9">
                  <c:v>92132</c:v>
                </c:pt>
                <c:pt idx="12">
                  <c:v>90616</c:v>
                </c:pt>
              </c:numCache>
            </c:numRef>
          </c:val>
          <c:extLst>
            <c:ext xmlns:c16="http://schemas.microsoft.com/office/drawing/2014/chart" uri="{C3380CC4-5D6E-409C-BE32-E72D297353CC}">
              <c16:uniqueId val="{00000007-70D3-4D43-AC02-7A61AEAFB77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79136</c:v>
                </c:pt>
                <c:pt idx="2">
                  <c:v>#N/A</c:v>
                </c:pt>
                <c:pt idx="3">
                  <c:v>#N/A</c:v>
                </c:pt>
                <c:pt idx="4">
                  <c:v>83892</c:v>
                </c:pt>
                <c:pt idx="5">
                  <c:v>#N/A</c:v>
                </c:pt>
                <c:pt idx="6">
                  <c:v>#N/A</c:v>
                </c:pt>
                <c:pt idx="7">
                  <c:v>85927</c:v>
                </c:pt>
                <c:pt idx="8">
                  <c:v>#N/A</c:v>
                </c:pt>
                <c:pt idx="9">
                  <c:v>#N/A</c:v>
                </c:pt>
                <c:pt idx="10">
                  <c:v>85036</c:v>
                </c:pt>
                <c:pt idx="11">
                  <c:v>#N/A</c:v>
                </c:pt>
                <c:pt idx="12">
                  <c:v>#N/A</c:v>
                </c:pt>
                <c:pt idx="13">
                  <c:v>86590</c:v>
                </c:pt>
                <c:pt idx="14">
                  <c:v>#N/A</c:v>
                </c:pt>
              </c:numCache>
            </c:numRef>
          </c:val>
          <c:smooth val="0"/>
          <c:extLst>
            <c:ext xmlns:c16="http://schemas.microsoft.com/office/drawing/2014/chart" uri="{C3380CC4-5D6E-409C-BE32-E72D297353CC}">
              <c16:uniqueId val="{00000008-70D3-4D43-AC02-7A61AEAFB77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1226197</c:v>
                </c:pt>
                <c:pt idx="5">
                  <c:v>1216530</c:v>
                </c:pt>
                <c:pt idx="8">
                  <c:v>1180950</c:v>
                </c:pt>
                <c:pt idx="11">
                  <c:v>1153238</c:v>
                </c:pt>
                <c:pt idx="14">
                  <c:v>1104707</c:v>
                </c:pt>
              </c:numCache>
            </c:numRef>
          </c:val>
          <c:extLst>
            <c:ext xmlns:c16="http://schemas.microsoft.com/office/drawing/2014/chart" uri="{C3380CC4-5D6E-409C-BE32-E72D297353CC}">
              <c16:uniqueId val="{00000000-0E24-45FB-BE10-CC36B8548D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34906</c:v>
                </c:pt>
                <c:pt idx="5">
                  <c:v>34189</c:v>
                </c:pt>
                <c:pt idx="8">
                  <c:v>33413</c:v>
                </c:pt>
                <c:pt idx="11">
                  <c:v>32677</c:v>
                </c:pt>
                <c:pt idx="14">
                  <c:v>31957</c:v>
                </c:pt>
              </c:numCache>
            </c:numRef>
          </c:val>
          <c:extLst>
            <c:ext xmlns:c16="http://schemas.microsoft.com/office/drawing/2014/chart" uri="{C3380CC4-5D6E-409C-BE32-E72D297353CC}">
              <c16:uniqueId val="{00000001-0E24-45FB-BE10-CC36B8548D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250455</c:v>
                </c:pt>
                <c:pt idx="5">
                  <c:v>303247</c:v>
                </c:pt>
                <c:pt idx="8">
                  <c:v>321872</c:v>
                </c:pt>
                <c:pt idx="11">
                  <c:v>349304</c:v>
                </c:pt>
                <c:pt idx="14">
                  <c:v>357913</c:v>
                </c:pt>
              </c:numCache>
            </c:numRef>
          </c:val>
          <c:extLst>
            <c:ext xmlns:c16="http://schemas.microsoft.com/office/drawing/2014/chart" uri="{C3380CC4-5D6E-409C-BE32-E72D297353CC}">
              <c16:uniqueId val="{00000002-0E24-45FB-BE10-CC36B8548D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24-45FB-BE10-CC36B8548D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24-45FB-BE10-CC36B8548D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8930</c:v>
                </c:pt>
                <c:pt idx="3">
                  <c:v>8426</c:v>
                </c:pt>
                <c:pt idx="6">
                  <c:v>8131</c:v>
                </c:pt>
                <c:pt idx="9">
                  <c:v>7330</c:v>
                </c:pt>
                <c:pt idx="12">
                  <c:v>7738</c:v>
                </c:pt>
              </c:numCache>
            </c:numRef>
          </c:val>
          <c:extLst>
            <c:ext xmlns:c16="http://schemas.microsoft.com/office/drawing/2014/chart" uri="{C3380CC4-5D6E-409C-BE32-E72D297353CC}">
              <c16:uniqueId val="{00000005-0E24-45FB-BE10-CC36B8548D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200472</c:v>
                </c:pt>
                <c:pt idx="3">
                  <c:v>193978</c:v>
                </c:pt>
                <c:pt idx="6">
                  <c:v>187609</c:v>
                </c:pt>
                <c:pt idx="9">
                  <c:v>192461</c:v>
                </c:pt>
                <c:pt idx="12">
                  <c:v>189408</c:v>
                </c:pt>
              </c:numCache>
            </c:numRef>
          </c:val>
          <c:extLst>
            <c:ext xmlns:c16="http://schemas.microsoft.com/office/drawing/2014/chart" uri="{C3380CC4-5D6E-409C-BE32-E72D297353CC}">
              <c16:uniqueId val="{00000006-0E24-45FB-BE10-CC36B8548D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24-45FB-BE10-CC36B8548D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73472</c:v>
                </c:pt>
                <c:pt idx="3">
                  <c:v>73159</c:v>
                </c:pt>
                <c:pt idx="6">
                  <c:v>76538</c:v>
                </c:pt>
                <c:pt idx="9">
                  <c:v>104527</c:v>
                </c:pt>
                <c:pt idx="12">
                  <c:v>97927</c:v>
                </c:pt>
              </c:numCache>
            </c:numRef>
          </c:val>
          <c:extLst>
            <c:ext xmlns:c16="http://schemas.microsoft.com/office/drawing/2014/chart" uri="{C3380CC4-5D6E-409C-BE32-E72D297353CC}">
              <c16:uniqueId val="{00000008-0E24-45FB-BE10-CC36B8548D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16283</c:v>
                </c:pt>
                <c:pt idx="3">
                  <c:v>14578</c:v>
                </c:pt>
                <c:pt idx="6">
                  <c:v>12514</c:v>
                </c:pt>
                <c:pt idx="9">
                  <c:v>10952</c:v>
                </c:pt>
                <c:pt idx="12">
                  <c:v>9469</c:v>
                </c:pt>
              </c:numCache>
            </c:numRef>
          </c:val>
          <c:extLst>
            <c:ext xmlns:c16="http://schemas.microsoft.com/office/drawing/2014/chart" uri="{C3380CC4-5D6E-409C-BE32-E72D297353CC}">
              <c16:uniqueId val="{00000009-0E24-45FB-BE10-CC36B8548D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2654077</c:v>
                </c:pt>
                <c:pt idx="3">
                  <c:v>2656528</c:v>
                </c:pt>
                <c:pt idx="6">
                  <c:v>2626196</c:v>
                </c:pt>
                <c:pt idx="9">
                  <c:v>2585055</c:v>
                </c:pt>
                <c:pt idx="12">
                  <c:v>2536470</c:v>
                </c:pt>
              </c:numCache>
            </c:numRef>
          </c:val>
          <c:extLst>
            <c:ext xmlns:c16="http://schemas.microsoft.com/office/drawing/2014/chart" uri="{C3380CC4-5D6E-409C-BE32-E72D297353CC}">
              <c16:uniqueId val="{0000000A-0E24-45FB-BE10-CC36B8548D7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1441675</c:v>
                </c:pt>
                <c:pt idx="2">
                  <c:v>#N/A</c:v>
                </c:pt>
                <c:pt idx="3">
                  <c:v>#N/A</c:v>
                </c:pt>
                <c:pt idx="4">
                  <c:v>1392704</c:v>
                </c:pt>
                <c:pt idx="5">
                  <c:v>#N/A</c:v>
                </c:pt>
                <c:pt idx="6">
                  <c:v>#N/A</c:v>
                </c:pt>
                <c:pt idx="7">
                  <c:v>1374752</c:v>
                </c:pt>
                <c:pt idx="8">
                  <c:v>#N/A</c:v>
                </c:pt>
                <c:pt idx="9">
                  <c:v>#N/A</c:v>
                </c:pt>
                <c:pt idx="10">
                  <c:v>1365107</c:v>
                </c:pt>
                <c:pt idx="11">
                  <c:v>#N/A</c:v>
                </c:pt>
                <c:pt idx="12">
                  <c:v>#N/A</c:v>
                </c:pt>
                <c:pt idx="13">
                  <c:v>1346434</c:v>
                </c:pt>
                <c:pt idx="14">
                  <c:v>#N/A</c:v>
                </c:pt>
              </c:numCache>
            </c:numRef>
          </c:val>
          <c:smooth val="0"/>
          <c:extLst>
            <c:ext xmlns:c16="http://schemas.microsoft.com/office/drawing/2014/chart" uri="{C3380CC4-5D6E-409C-BE32-E72D297353CC}">
              <c16:uniqueId val="{0000000B-0E24-45FB-BE10-CC36B8548D7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48818</c:v>
                </c:pt>
                <c:pt idx="1">
                  <c:v>51525</c:v>
                </c:pt>
                <c:pt idx="2">
                  <c:v>53100</c:v>
                </c:pt>
              </c:numCache>
            </c:numRef>
          </c:val>
          <c:extLst>
            <c:ext xmlns:c16="http://schemas.microsoft.com/office/drawing/2014/chart" uri="{C3380CC4-5D6E-409C-BE32-E72D297353CC}">
              <c16:uniqueId val="{00000000-D03D-476C-9800-639FB03A2D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33195</c:v>
                </c:pt>
                <c:pt idx="1">
                  <c:v>43307</c:v>
                </c:pt>
                <c:pt idx="2">
                  <c:v>44707</c:v>
                </c:pt>
              </c:numCache>
            </c:numRef>
          </c:val>
          <c:extLst>
            <c:ext xmlns:c16="http://schemas.microsoft.com/office/drawing/2014/chart" uri="{C3380CC4-5D6E-409C-BE32-E72D297353CC}">
              <c16:uniqueId val="{00000001-D03D-476C-9800-639FB03A2D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30423</c:v>
                </c:pt>
                <c:pt idx="1">
                  <c:v>37765</c:v>
                </c:pt>
                <c:pt idx="2">
                  <c:v>37238</c:v>
                </c:pt>
              </c:numCache>
            </c:numRef>
          </c:val>
          <c:extLst>
            <c:ext xmlns:c16="http://schemas.microsoft.com/office/drawing/2014/chart" uri="{C3380CC4-5D6E-409C-BE32-E72D297353CC}">
              <c16:uniqueId val="{00000002-D03D-476C-9800-639FB03A2D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令和６年度は県債元利償還金が</a:t>
          </a:r>
          <a:r>
            <a:rPr kumimoji="1" lang="en-US" altLang="ja-JP" sz="1400">
              <a:latin typeface="ＭＳ ゴシック" pitchFamily="49" charset="-128"/>
              <a:ea typeface="ＭＳ ゴシック" pitchFamily="49" charset="-128"/>
            </a:rPr>
            <a:t>1,516</a:t>
          </a:r>
          <a:r>
            <a:rPr kumimoji="1" lang="ja-JP" altLang="en-US" sz="1400">
              <a:latin typeface="ＭＳ ゴシック" pitchFamily="49" charset="-128"/>
              <a:ea typeface="ＭＳ ゴシック" pitchFamily="49" charset="-128"/>
            </a:rPr>
            <a:t>百万円減少したことにより、公債費に対する交付税措置の減少等を含めても、実質公債費比率の単年度比率は前年度比</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ポイントの減少となりました。一方、３カ年平均は令和３年度の</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％が令和６年度の</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％に置き換わったことにより、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ポイントの増加となりました。</a:t>
          </a:r>
        </a:p>
        <a:p>
          <a:r>
            <a:rPr kumimoji="1" lang="ja-JP" altLang="en-US" sz="1400">
              <a:latin typeface="ＭＳ ゴシック" pitchFamily="49" charset="-128"/>
              <a:ea typeface="ＭＳ ゴシック" pitchFamily="49" charset="-128"/>
            </a:rPr>
            <a:t>　今後とも公債費負担適正化計画を着実に実行し、公債費負担の抑制に取り組んでまいります。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満期一括償還地方債の償還の財源に係る減債基金残高については、超長期債（</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年債）の発行等により増加傾向にある。</a:t>
          </a:r>
        </a:p>
        <a:p>
          <a:r>
            <a:rPr kumimoji="1" lang="ja-JP" altLang="en-US" sz="1000">
              <a:latin typeface="ＭＳ ゴシック" pitchFamily="49" charset="-128"/>
              <a:ea typeface="ＭＳ ゴシック" pitchFamily="49" charset="-128"/>
            </a:rPr>
            <a:t>　積立相当額に対する基金残高は据置期間の設定により不足額が発生しているものの、当県の積立ルールに基づき適切に積立てを行っている。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令和６年度は地方債の現在高が</a:t>
          </a:r>
          <a:r>
            <a:rPr kumimoji="1" lang="en-US" altLang="ja-JP" sz="1400">
              <a:latin typeface="ＭＳ ゴシック" pitchFamily="49" charset="-128"/>
              <a:ea typeface="ＭＳ ゴシック" pitchFamily="49" charset="-128"/>
            </a:rPr>
            <a:t>48,585</a:t>
          </a:r>
          <a:r>
            <a:rPr kumimoji="1" lang="ja-JP" altLang="en-US" sz="1400">
              <a:latin typeface="ＭＳ ゴシック" pitchFamily="49" charset="-128"/>
              <a:ea typeface="ＭＳ ゴシック" pitchFamily="49" charset="-128"/>
            </a:rPr>
            <a:t>百万円の減となったほか、充当可能財源である財源対策的基金の増加により充当可能基金が</a:t>
          </a:r>
          <a:r>
            <a:rPr kumimoji="1" lang="en-US" altLang="ja-JP" sz="1400">
              <a:latin typeface="ＭＳ ゴシック" pitchFamily="49" charset="-128"/>
              <a:ea typeface="ＭＳ ゴシック" pitchFamily="49" charset="-128"/>
            </a:rPr>
            <a:t>8,609</a:t>
          </a:r>
          <a:r>
            <a:rPr kumimoji="1" lang="ja-JP" altLang="en-US" sz="1400">
              <a:latin typeface="ＭＳ ゴシック" pitchFamily="49" charset="-128"/>
              <a:ea typeface="ＭＳ ゴシック" pitchFamily="49" charset="-128"/>
            </a:rPr>
            <a:t>百万円の増となったことなどにより、基準財政需要額算入見込額の減等を含めても、将来負担比率は前年度比</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287.0</a:t>
          </a:r>
          <a:r>
            <a:rPr kumimoji="1" lang="ja-JP" altLang="en-US" sz="1400">
              <a:latin typeface="ＭＳ ゴシック" pitchFamily="49" charset="-128"/>
              <a:ea typeface="ＭＳ ゴシック" pitchFamily="49" charset="-128"/>
            </a:rPr>
            <a:t>％となりました。</a:t>
          </a:r>
        </a:p>
        <a:p>
          <a:r>
            <a:rPr kumimoji="1" lang="ja-JP" altLang="en-US" sz="1400">
              <a:latin typeface="ＭＳ ゴシック" pitchFamily="49" charset="-128"/>
              <a:ea typeface="ＭＳ ゴシック" pitchFamily="49" charset="-128"/>
            </a:rPr>
            <a:t>　今後とも、公債費負担適正化計画を着実に実行し、公債費負担の抑制に取り組んでまいります。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百万円、令和６年度末は前年度比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において、今後見込まれる地方交付税の減少に備えて積立てを行ったこと、また、減債基金において、今後の公債費の実負担の増加に備えて積立てを行ったことが主な要因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基金については、条例等の法令に基づき、それぞれの目的に応じて積立・取崩を行っていることから、今後も、適切に管理してまいります。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また、令和５年度に策定した新潟県行財政基本方針に基づいて安定した財政運営に取り組み、将来の災害等の不足の事態や公債費の実負担増加に備えた残高を確保してまいります。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本県では、令和６年度末において、財政調整基金及び減債管理基金のほか、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の特定目的基金を設置しています。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基金の使途としては、地域医療介護総合確保基金や介護保険財政安定化基金などの国の施策による基金のほか、地域振興基金や小児医療機能強化基金などの県の独自の施策のために設置した基金があります。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令和４年度は、本県におけるその他特定目的基金の残高は、地域医療介護総合確保基金などの国の施策による基金の取崩しを行ったことで増減があるものの、総額としては概ね横ばいで推移しています。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令和５年度は、職員の退職手当の支給に要する経費の財源を確保するために退職手当基金に積立てを行ったこと等により増となっています。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能登半島地震からの迅速な復旧・復興に向けて災害救助基金の取崩しや地域医療介護総合確保基金等の国の施策による基金の取崩しなどがあったものの、退職手当基金の積立てなどがあり、総額としては概ね横ばいで推移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特定目的基金については、条例等の法令に基づき、それぞれの目的に応じて積立・取崩を行っていることから、今後も、適切に管理してまいります。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百万円）となっており、これは新型コロナウイルス感染症による経費の増加や少子化対策を含む社会保障関係経費の増加等に対応するために取崩しを行ったことによるものです。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百万円）となっており、これは地方交付税の精算など制度上の要因により令和６年度以降に見込まれる地方交付税の減少に備え、財政調整基金に積立てを行ったことによるものです。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百万円）となっており、これは地方交付税の精算など制度上の要因により令和７年度以降に見込まれる地方交付税の減少に備え、財政調整基金に積立てを行ったことによるものです。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令和５年度に策定した新潟県行財政基本方針に基づいて安定した財政運営に取り組み、過去の大規模災害等を踏まえ、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百万円の残高を確保してまいります。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令和４年度は、普通交付税の追加配分や、除雪経費に対する国庫補助及び特別交付税の当初予算からの増分を基金に積み戻すことで増となりました。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能登半島地震からの迅速な復旧・復興に向けて相当規模の財政負担が生じたものの、特別交付税をはじめとした国の財政支援を最大限活用して対応したことなどにより、中期財政収支見通しの想定どおり積戻しを実施したことに加え、暖冬小雪により除排雪経費への県負担が減少したこと等により決算上生じた余剰金について積戻しを行ったことにより増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中期財政収支見通しの想定どおり積戻しを実施したことに加え、県税や特別交付税の追加交付及び税収の上振れ等により決算上生じた余剰金について積立を行ったことにより増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令和５年度に策定した新潟県行財政基本方針に基づいて安定した財政運営に取り組み、公債費の実負担増加に備えた残高を確保してまいります。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加えて、金利負担の軽減を図るため、今後、基金残高や金利の動向等を見極めながら、公債費の償還の前倒しを検討してまいります。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本県は、広い県土、長い海岸線延長、積雪・地滑り、中山間地対策など各種施策に多額の行政需要がある一方で、それを満たす財源である県税収入等の割合が低いことから、指数としては全国中位水準で推移し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令和２年度は前年度比で基準財政需要額が増加となり、基準財政収入額は横ばいで推移したことなどから、単年度指標で減少したものの、３カ年平均では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令和３年度は、前年度比で基準財政需要額は増加となり、基準財政収入額は減少したことなどから、単年度指標で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ポイント増加したものの、３カ年平均では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ポイント増加したものの、３カ年平均は横ばい。</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令和６年度は、前年度比で基準財政需要額及び基準財政収入額ともに増加し、単年度指標で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ポイント増加、３カ年平均では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0.020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増加。</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0285"/>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67928"/>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令和２年度は、分母は、臨時財政対策債の減や法人事業税の減等が比率の増要素として働いた一方、分子は人件費の減少が比率の減要素として働いたため、前年度比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令和３年度は、分子では人件費や公債費の減少が比率の減要素となったことに加え、分母では地方税、地方譲与税の増や普通交付税の追加配分による増が比率の減要素として働いたため、前年度比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令和４年度は、分子において、公債費の減少等が比率の減要素として働いた一方、分母の減が比率の増要素として働き、前年度比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令和５年度は、分母は臨時財政対策債の減等が比率の増要素として働いた一方、分子は人件費の減少等が比率の減要素として働いため、前年度比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令和６年度は、分母は地方税の増等が比率の減要素として働いた一方、分子は人件費の増加等が比率の増要素として働いため、前年度比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ポイント増加。</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引き続き、歳入確保策を講じていくとともに、事務の効率化、職員の適正配置の推進による人件費の歳出抑制に努めるなど、財政の健全化の確保に努めてまいります。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4757"/>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62</xdr:row>
      <xdr:rowOff>15724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47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81945</xdr:rowOff>
    </xdr:from>
    <xdr:to>
      <xdr:col>15</xdr:col>
      <xdr:colOff>82550</xdr:colOff>
      <xdr:row>62</xdr:row>
      <xdr:rowOff>15724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7495"/>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81945</xdr:rowOff>
    </xdr:from>
    <xdr:to>
      <xdr:col>11</xdr:col>
      <xdr:colOff>31750</xdr:colOff>
      <xdr:row>63</xdr:row>
      <xdr:rowOff>16631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7495"/>
          <a:ext cx="8890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87284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136374</xdr:rowOff>
    </xdr:from>
    <xdr:to>
      <xdr:col>15</xdr:col>
      <xdr:colOff>133350</xdr:colOff>
      <xdr:row>62</xdr:row>
      <xdr:rowOff>66524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76701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31145</xdr:rowOff>
    </xdr:from>
    <xdr:to>
      <xdr:col>11</xdr:col>
      <xdr:colOff>82550</xdr:colOff>
      <xdr:row>59</xdr:row>
      <xdr:rowOff>132745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117522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137281</xdr:rowOff>
    </xdr:from>
    <xdr:to>
      <xdr:col>7</xdr:col>
      <xdr:colOff>31750</xdr:colOff>
      <xdr:row>63</xdr:row>
      <xdr:rowOff>67431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77608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適正な定員管理や給与構造改革の実施による人件費の抑制に努めており、人件費は減少傾向にありますが、大雪に伴う道路除雪費の増等により、人件費・物件費等の人口一人当たり決算額は、しばしば前年を上回る結果となっ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令和３年度は、新型コロナウイルス感染症への対応として、宿泊療養体制の整備や大規模ワクチン接種会場の設置などにより物件費が増加したことから、前年度比で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2,953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令和４年度においても、新型コロナウイルス感染症への対応として宿泊療養体制の整備等により物件費が増加したことから、前年度比で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7,080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令和５年度は、新型コロナウイルス感染症対応経費（感染症宿泊・自宅療養体制整備事業等）の減等により物件費が減少したことから、前年度比で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7,770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円の減となりました。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令和６年度は、給与改定及び臨時削減の終了の伴う職員給与費の増及び退職手当の増等により人件費が増加したことから、前年度比で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円の増となりました。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引き続き、歳出の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選択と集中</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を徹底し、人件費をはじめとする内部管理経費の縮減に努めてまいります。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38153</xdr:rowOff>
    </xdr:from>
    <xdr:to>
      <xdr:col>23</xdr:col>
      <xdr:colOff>133350</xdr:colOff>
      <xdr:row>80</xdr:row>
      <xdr:rowOff>141878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54153"/>
          <a:ext cx="838200" cy="10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38153</xdr:rowOff>
    </xdr:from>
    <xdr:to>
      <xdr:col>19</xdr:col>
      <xdr:colOff>133350</xdr:colOff>
      <xdr:row>80</xdr:row>
      <xdr:rowOff>127434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75415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3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46081</xdr:rowOff>
    </xdr:from>
    <xdr:to>
      <xdr:col>15</xdr:col>
      <xdr:colOff>82550</xdr:colOff>
      <xdr:row>80</xdr:row>
      <xdr:rowOff>127434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62081"/>
          <a:ext cx="889000" cy="8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12150</xdr:rowOff>
    </xdr:from>
    <xdr:to>
      <xdr:col>11</xdr:col>
      <xdr:colOff>31750</xdr:colOff>
      <xdr:row>80</xdr:row>
      <xdr:rowOff>46081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28150"/>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91078</xdr:rowOff>
    </xdr:from>
    <xdr:to>
      <xdr:col>23</xdr:col>
      <xdr:colOff>184150</xdr:colOff>
      <xdr:row>81</xdr:row>
      <xdr:rowOff>21228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107605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158803</xdr:rowOff>
    </xdr:from>
    <xdr:to>
      <xdr:col>19</xdr:col>
      <xdr:colOff>184150</xdr:colOff>
      <xdr:row>80</xdr:row>
      <xdr:rowOff>88953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99130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7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76634</xdr:rowOff>
    </xdr:from>
    <xdr:to>
      <xdr:col>15</xdr:col>
      <xdr:colOff>133350</xdr:colOff>
      <xdr:row>81</xdr:row>
      <xdr:rowOff>6784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166731</xdr:rowOff>
    </xdr:from>
    <xdr:to>
      <xdr:col>11</xdr:col>
      <xdr:colOff>82550</xdr:colOff>
      <xdr:row>80</xdr:row>
      <xdr:rowOff>96881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107058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8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132800</xdr:rowOff>
    </xdr:from>
    <xdr:to>
      <xdr:col>7</xdr:col>
      <xdr:colOff>31750</xdr:colOff>
      <xdr:row>80</xdr:row>
      <xdr:rowOff>62950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73127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年の給与構造改革時に級別標準職務の見直し等を行い、給与水準の適正化に取り組んでいます。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年度から、地域水準に合わせた独自給料表を導入していましたが、平成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年度に給与の総合的見直しを実施し、国準拠の給料表に改正しました。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また、令和元年度に策定した新潟県行財政改革行動計画に基づき、令和５年度までの間、職員給与の臨時削減を行ってきました。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今後も引き続き給与水準の適正な管理に努めてまいります。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85</xdr:row>
      <xdr:rowOff>31750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1892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1892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10161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10161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109220</xdr:rowOff>
    </xdr:from>
    <xdr:to>
      <xdr:col>77</xdr:col>
      <xdr:colOff>95250</xdr:colOff>
      <xdr:row>83</xdr:row>
      <xdr:rowOff>39370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南北に細長く、海に面し、離島を有するなど特徴的な県域であり、人口の割に可住面積が広いことから、人口の集中度が低く集落が散在しているため、同様の面積・人口の団体と比べ、県道や河川などの県土の管理コストや産業基盤の維持管理コストが大きく、土木、農林水産、土地改良部門の職員数が多くなっ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これらの地勢的要因等により都道府県平均と比べ職員数が多くなっていますが、引き続き定員の適正化を図るため、地方分権の進展などに伴う県の施策を取り巻く環境や行政需要の動向を踏まえながら、組織のあり方や仕事の内容・進め方などの見直しを政策的に行っていくこととしてい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34328</xdr:rowOff>
    </xdr:from>
    <xdr:to>
      <xdr:col>81</xdr:col>
      <xdr:colOff>44450</xdr:colOff>
      <xdr:row>60</xdr:row>
      <xdr:rowOff>38853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1328"/>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126853</xdr:rowOff>
    </xdr:from>
    <xdr:to>
      <xdr:col>77</xdr:col>
      <xdr:colOff>44450</xdr:colOff>
      <xdr:row>60</xdr:row>
      <xdr:rowOff>34328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42403"/>
          <a:ext cx="889000" cy="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126853</xdr:rowOff>
    </xdr:from>
    <xdr:to>
      <xdr:col>72</xdr:col>
      <xdr:colOff>203200</xdr:colOff>
      <xdr:row>59</xdr:row>
      <xdr:rowOff>127999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42403"/>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102562</xdr:rowOff>
    </xdr:from>
    <xdr:to>
      <xdr:col>68</xdr:col>
      <xdr:colOff>152400</xdr:colOff>
      <xdr:row>59</xdr:row>
      <xdr:rowOff>127999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18112"/>
          <a:ext cx="8890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159503</xdr:rowOff>
    </xdr:from>
    <xdr:to>
      <xdr:col>81</xdr:col>
      <xdr:colOff>95250</xdr:colOff>
      <xdr:row>60</xdr:row>
      <xdr:rowOff>89653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80780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154978</xdr:rowOff>
    </xdr:from>
    <xdr:to>
      <xdr:col>77</xdr:col>
      <xdr:colOff>95250</xdr:colOff>
      <xdr:row>60</xdr:row>
      <xdr:rowOff>85128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95305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76053</xdr:rowOff>
    </xdr:from>
    <xdr:to>
      <xdr:col>73</xdr:col>
      <xdr:colOff>44450</xdr:colOff>
      <xdr:row>60</xdr:row>
      <xdr:rowOff>6203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16380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6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77199</xdr:rowOff>
    </xdr:from>
    <xdr:to>
      <xdr:col>68</xdr:col>
      <xdr:colOff>203200</xdr:colOff>
      <xdr:row>60</xdr:row>
      <xdr:rowOff>7349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17526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51762</xdr:rowOff>
    </xdr:from>
    <xdr:to>
      <xdr:col>64</xdr:col>
      <xdr:colOff>152400</xdr:colOff>
      <xdr:row>59</xdr:row>
      <xdr:rowOff>153362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163539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3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令和２年度は、地方債の元利償還金等が減少したものの、公債費に係る交付税措置額等の減少により、単年度比率は</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ポイント増加、３か年平均では</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ポイント増加。</a:t>
          </a:r>
        </a:p>
        <a:p>
          <a:r>
            <a:rPr kumimoji="1" lang="ja-JP" altLang="en-US" sz="900">
              <a:latin typeface="ＭＳ Ｐゴシック" panose="020B0600070205080204" pitchFamily="50" charset="-128"/>
              <a:ea typeface="ＭＳ Ｐゴシック" panose="020B0600070205080204" pitchFamily="50" charset="-128"/>
            </a:rPr>
            <a:t>　令和３年度は県債元利償還金は減少したものの公債費に対する交付税措置の減少等により、単年度比率は前年度比</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ポイント増加、３カ年平均は</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ポイントの増加。</a:t>
          </a:r>
        </a:p>
        <a:p>
          <a:r>
            <a:rPr kumimoji="1" lang="ja-JP" altLang="en-US" sz="900">
              <a:latin typeface="ＭＳ Ｐゴシック" panose="020B0600070205080204" pitchFamily="50" charset="-128"/>
              <a:ea typeface="ＭＳ Ｐゴシック" panose="020B0600070205080204" pitchFamily="50" charset="-128"/>
            </a:rPr>
            <a:t>　令和４年度は県債元利償還金が減少した一方、公債費に対する交付税措置が減少したことや分母項目である標準財政規模が減少したことなどから、単年度比率は前年度比</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ポイント増加、３カ年平均は</a:t>
          </a:r>
          <a:r>
            <a:rPr kumimoji="1" lang="en-US" altLang="ja-JP" sz="900">
              <a:latin typeface="ＭＳ Ｐゴシック" panose="020B0600070205080204" pitchFamily="50" charset="-128"/>
              <a:ea typeface="ＭＳ Ｐゴシック" panose="020B0600070205080204" pitchFamily="50" charset="-128"/>
            </a:rPr>
            <a:t>0.7</a:t>
          </a:r>
          <a:r>
            <a:rPr kumimoji="1" lang="ja-JP" altLang="en-US" sz="900">
              <a:latin typeface="ＭＳ Ｐゴシック" panose="020B0600070205080204" pitchFamily="50" charset="-128"/>
              <a:ea typeface="ＭＳ Ｐゴシック" panose="020B0600070205080204" pitchFamily="50" charset="-128"/>
            </a:rPr>
            <a:t>ポイントの増加となりました。</a:t>
          </a:r>
        </a:p>
        <a:p>
          <a:r>
            <a:rPr kumimoji="1" lang="ja-JP" altLang="en-US" sz="900">
              <a:latin typeface="ＭＳ Ｐゴシック" panose="020B0600070205080204" pitchFamily="50" charset="-128"/>
              <a:ea typeface="ＭＳ Ｐゴシック" panose="020B0600070205080204" pitchFamily="50" charset="-128"/>
            </a:rPr>
            <a:t>　令和５年度及び令和６年度は県債元利償還金が減少したことに加え、分母項目である標準財政規模が再算定に伴う普通交付税の追加配分の影響等により増加したことなどから、単年度比率は前年度に比べ減少しましたが、対象年度の置き換わりにより３カ年平均は増加となりました。</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今後とも、公債費負担適正化計画を着実に実行し、公債費負担の抑制に取り組んでまいります。</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95250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407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43</xdr:row>
      <xdr:rowOff>68439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43</xdr:row>
      <xdr:rowOff>41628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01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120949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119239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令和２年度は、財源対策的基金の取崩しや公債費に係る交付税措置見込額の減少により分子は増加したものの、分母の増加率が分子の増加率を上回ったことから、</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ポイント減少。</a:t>
          </a:r>
        </a:p>
        <a:p>
          <a:r>
            <a:rPr kumimoji="1" lang="ja-JP" altLang="en-US" sz="900">
              <a:latin typeface="ＭＳ Ｐゴシック" panose="020B0600070205080204" pitchFamily="50" charset="-128"/>
              <a:ea typeface="ＭＳ Ｐゴシック" panose="020B0600070205080204" pitchFamily="50" charset="-128"/>
            </a:rPr>
            <a:t>　令和３年度は、県債残高の減少、基金の増加、交付税再算定による分母の増加等により、前年度比</a:t>
          </a:r>
          <a:r>
            <a:rPr kumimoji="1" lang="en-US" altLang="ja-JP" sz="900">
              <a:latin typeface="ＭＳ Ｐゴシック" panose="020B0600070205080204" pitchFamily="50" charset="-128"/>
              <a:ea typeface="ＭＳ Ｐゴシック" panose="020B0600070205080204" pitchFamily="50" charset="-128"/>
            </a:rPr>
            <a:t>26.7</a:t>
          </a:r>
          <a:r>
            <a:rPr kumimoji="1" lang="ja-JP" altLang="en-US" sz="900">
              <a:latin typeface="ＭＳ Ｐゴシック" panose="020B0600070205080204" pitchFamily="50" charset="-128"/>
              <a:ea typeface="ＭＳ Ｐゴシック" panose="020B0600070205080204" pitchFamily="50" charset="-128"/>
            </a:rPr>
            <a:t>ポイント減少。</a:t>
          </a:r>
        </a:p>
        <a:p>
          <a:r>
            <a:rPr kumimoji="1" lang="ja-JP" altLang="en-US" sz="900">
              <a:latin typeface="ＭＳ Ｐゴシック" panose="020B0600070205080204" pitchFamily="50" charset="-128"/>
              <a:ea typeface="ＭＳ Ｐゴシック" panose="020B0600070205080204" pitchFamily="50" charset="-128"/>
            </a:rPr>
            <a:t>　令和４年度は、地方債残高の減等により将来負担額が減少した一方、公債費に係る交付税措置が減少したことや分母項目である標準財政規模が減少したことなどから、</a:t>
          </a:r>
          <a:r>
            <a:rPr kumimoji="1" lang="en-US" altLang="ja-JP" sz="900">
              <a:latin typeface="ＭＳ Ｐゴシック" panose="020B0600070205080204" pitchFamily="50" charset="-128"/>
              <a:ea typeface="ＭＳ Ｐゴシック" panose="020B0600070205080204" pitchFamily="50" charset="-128"/>
            </a:rPr>
            <a:t>6.1</a:t>
          </a:r>
          <a:r>
            <a:rPr kumimoji="1" lang="ja-JP" altLang="en-US" sz="900">
              <a:latin typeface="ＭＳ Ｐゴシック" panose="020B0600070205080204" pitchFamily="50" charset="-128"/>
              <a:ea typeface="ＭＳ Ｐゴシック" panose="020B0600070205080204" pitchFamily="50" charset="-128"/>
            </a:rPr>
            <a:t>ポイント増加。</a:t>
          </a:r>
        </a:p>
        <a:p>
          <a:r>
            <a:rPr kumimoji="1" lang="ja-JP" altLang="en-US" sz="900">
              <a:latin typeface="ＭＳ Ｐゴシック" panose="020B0600070205080204" pitchFamily="50" charset="-128"/>
              <a:ea typeface="ＭＳ Ｐゴシック" panose="020B0600070205080204" pitchFamily="50" charset="-128"/>
            </a:rPr>
            <a:t>　令和５年度及び令和６年度は、地方債残高の減等により将来負担額が減少したことに加え、分母項目である標準財政規模が再算定に伴う普通交付税の追加配分の影響等により増加したため、前年度に比べ減少。</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今後とも、公債費負担適正化計画を着実に実行し、公債費負担の抑制に取り組んでまいります。</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99378</xdr:rowOff>
    </xdr:from>
    <xdr:to>
      <xdr:col>81</xdr:col>
      <xdr:colOff>44450</xdr:colOff>
      <xdr:row>21</xdr:row>
      <xdr:rowOff>164528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699828"/>
          <a:ext cx="838200" cy="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149941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64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164528</xdr:rowOff>
    </xdr:from>
    <xdr:to>
      <xdr:col>77</xdr:col>
      <xdr:colOff>44450</xdr:colOff>
      <xdr:row>22</xdr:row>
      <xdr:rowOff>27464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764978"/>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162418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07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162116</xdr:rowOff>
    </xdr:from>
    <xdr:to>
      <xdr:col>72</xdr:col>
      <xdr:colOff>203200</xdr:colOff>
      <xdr:row>22</xdr:row>
      <xdr:rowOff>27464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762566"/>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161815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07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162116</xdr:rowOff>
    </xdr:from>
    <xdr:to>
      <xdr:col>68</xdr:col>
      <xdr:colOff>152400</xdr:colOff>
      <xdr:row>22</xdr:row>
      <xdr:rowOff>151733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762566"/>
          <a:ext cx="889000" cy="16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131049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04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86282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48578</xdr:rowOff>
    </xdr:from>
    <xdr:to>
      <xdr:col>81</xdr:col>
      <xdr:colOff>95250</xdr:colOff>
      <xdr:row>21</xdr:row>
      <xdr:rowOff>150178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115905</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5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113728</xdr:rowOff>
    </xdr:from>
    <xdr:to>
      <xdr:col>77</xdr:col>
      <xdr:colOff>95250</xdr:colOff>
      <xdr:row>22</xdr:row>
      <xdr:rowOff>43878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7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28655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800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148114</xdr:rowOff>
    </xdr:from>
    <xdr:to>
      <xdr:col>73</xdr:col>
      <xdr:colOff>44450</xdr:colOff>
      <xdr:row>22</xdr:row>
      <xdr:rowOff>78264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63041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83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111316</xdr:rowOff>
    </xdr:from>
    <xdr:to>
      <xdr:col>68</xdr:col>
      <xdr:colOff>203200</xdr:colOff>
      <xdr:row>22</xdr:row>
      <xdr:rowOff>41466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26243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7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100933</xdr:rowOff>
    </xdr:from>
    <xdr:to>
      <xdr:col>64</xdr:col>
      <xdr:colOff>152400</xdr:colOff>
      <xdr:row>23</xdr:row>
      <xdr:rowOff>31083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8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15860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95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経常収支比率に占める人件費の比率については、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令和２年度は、職員給与費の臨時削減等により、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令和３年度は、職員数の減等に加え、分母である経常一般財源総額の増も比率の減要素となり、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令和４年度は、職員数の減等により約</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億円の減となりましたが、分母である経常一般財源総額も減少したことにより、比率は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令和５年度は、退職者数の減等により、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令和６年度は、給与改定及び臨時削減の終了の伴う職員給与費の増及び退職手当の増等により、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今後とも、事務の効率化、職員の適正配置の推進による職員数の減や組織・機構の見直し等により、人件費の縮減を図ってまいります。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36</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75056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7505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8420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84200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経常収支比率に占める物件費の比率は、平成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年度以降、ほぼ横ばいで推移しています。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令和２年度は、埋蔵文化財発掘調査費等の減により、比前年度から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ポイントの減少。</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令和３年度は、新型コロナウイルス感染症への対応として、宿泊療養体制の整備や大規模ワクチン接種会場の設置などにより増加しましたが、分母である経常一般財源総額が増加し、前年度横ばいの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令和４年度においても、新型コロナウイルス感染症への対応として、宿泊療養体制の整備等により分子が増加するとともに、分母である経常一般財源総額が減少したことにより、前年度比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令和６年度は、災害救助法による救助費の増等により分子が増加しましたが、分母である経常一般財源総額が増加し、前年度横ばいの</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今後とも、事業の「選択と集中」を徹底していくことにより、内部管理経費の縮減に努めてまいります。</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127000</xdr:rowOff>
    </xdr:from>
    <xdr:to>
      <xdr:col>82</xdr:col>
      <xdr:colOff>107950</xdr:colOff>
      <xdr:row>12</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18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127000</xdr:rowOff>
    </xdr:from>
    <xdr:to>
      <xdr:col>78</xdr:col>
      <xdr:colOff>69850</xdr:colOff>
      <xdr:row>12</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50800</xdr:rowOff>
    </xdr:from>
    <xdr:to>
      <xdr:col>73</xdr:col>
      <xdr:colOff>180975</xdr:colOff>
      <xdr:row>12</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10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50800</xdr:rowOff>
    </xdr:from>
    <xdr:to>
      <xdr:col>69</xdr:col>
      <xdr:colOff>92075</xdr:colOff>
      <xdr:row>12</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1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76200</xdr:rowOff>
    </xdr:from>
    <xdr:to>
      <xdr:col>82</xdr:col>
      <xdr:colOff>158750</xdr:colOff>
      <xdr:row>13</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156227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76200</xdr:rowOff>
    </xdr:from>
    <xdr:to>
      <xdr:col>78</xdr:col>
      <xdr:colOff>120650</xdr:colOff>
      <xdr:row>13</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190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76200</xdr:rowOff>
    </xdr:from>
    <xdr:to>
      <xdr:col>74</xdr:col>
      <xdr:colOff>31750</xdr:colOff>
      <xdr:row>13</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0</xdr:rowOff>
    </xdr:from>
    <xdr:to>
      <xdr:col>69</xdr:col>
      <xdr:colOff>142875</xdr:colOff>
      <xdr:row>12</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0</xdr:rowOff>
    </xdr:from>
    <xdr:to>
      <xdr:col>65</xdr:col>
      <xdr:colOff>53975</xdr:colOff>
      <xdr:row>12</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経常収支比率に占める扶助費の比率は、近年横ばいで推移しています。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令和２年度は、児童保護措置費の増等があった一方、指定難病扶助費の減等により、比率は前年度横ばいとなっています。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令和３年度は、感染症予防費負担金等が増加しましたが、分母である経常一般財源総額も増加したため、前年度と同じく</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令和４年度は、感染症予防費負担金等が増加したものの分子の総額は概ね横ばいで推移したことなどから、比率は前年度と同じく</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令和５年度は、児童手当負担金等が減少しましたが、分母である経常一般財源総額も減少したことにより、前年度比は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令和６年度は、児童保護措置費の増等により、前年度比は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維持補修費における道路除雪費の増減に毎年の動向が左右されています。</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令和２年度は、少雪だった前年度からの反動による道路除雪費の増により前年度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令和３年度は道路除雪費の増がありましたが、分母である経常一般財源総額が増加したこと等により比率は前年度比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令和４年度は道路除雪費が減少したものの、分母である経常一般財源総額の減少が比率の減要素となり、比率は前年度横ばいとなりました。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令和５年度は道路除雪費の減等により比率は前年度比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令和６年度は道路除雪費の増等により比率は前年度比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今後とも、公共施設等総合管理計画に基づき、維持補修費を含む内部管理経費の縮減を図ることで、中長期的な財政構造の改善に努めてまいります。</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671800" y="10162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92710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16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004800" y="1020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経常収支比率に占める補助費等の比率については、</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令和２年度は、新型コロナウイルス感染症対応経費等の増により前年度比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令和３年度も新型コロナウイルス感染症対応経費（入院病床確保料や時短要請への協力金）等により増加しましたが、分母である経常一般財源総額が増加したため、前年度比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21.6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令和４年度においても、新型コロナウイルス感染症対応経費（全国旅行支援等）により分子が増加したため、前年度比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令和５年度は、新型コロナウイルス感染症対応経費（入院病床確保等）の減により分子が減少しましたが、分母である経常一般財源総額が減少し、前年度比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令和６年度は、新型コロナウイルス感染症対応経費の減等により前年度比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％となっています。</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44450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7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114300</xdr:rowOff>
    </xdr:from>
    <xdr:to>
      <xdr:col>78</xdr:col>
      <xdr:colOff>69850</xdr:colOff>
      <xdr:row>37</xdr:row>
      <xdr:rowOff>44450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8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114300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08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63500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0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165100</xdr:rowOff>
    </xdr:from>
    <xdr:to>
      <xdr:col>78</xdr:col>
      <xdr:colOff>120650</xdr:colOff>
      <xdr:row>37</xdr:row>
      <xdr:rowOff>95250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63500</xdr:rowOff>
    </xdr:from>
    <xdr:to>
      <xdr:col>74</xdr:col>
      <xdr:colOff>31750</xdr:colOff>
      <xdr:row>36</xdr:row>
      <xdr:rowOff>165100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12700</xdr:rowOff>
    </xdr:from>
    <xdr:to>
      <xdr:col>65</xdr:col>
      <xdr:colOff>53975</xdr:colOff>
      <xdr:row>36</xdr:row>
      <xdr:rowOff>114300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公債費の比率は、経済対策・災害復旧等に係る県債の元利償還の本格化に伴い、平成</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年度に一時、ピークに達しました。　</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その後、令和元年度は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ポイント増、令和２年度は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ポイントの減、令和３年度は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ポイントの減、令和４年度は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ポイントの増、令和５年度は</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令和６年度は、分子である公債費充当経常一般財源が増加したものの、分母である経常一般財源総額の増加が比率の減要素となり、前年度比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今後も、公債費負担適正化計画を着実に実行し、公債費負担の抑制に取り組んでまいります。</a:t>
          </a: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57150</xdr:rowOff>
    </xdr:from>
    <xdr:to>
      <xdr:col>24</xdr:col>
      <xdr:colOff>25400</xdr:colOff>
      <xdr:row>80</xdr:row>
      <xdr:rowOff>88900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flipV="1">
          <a:off x="4826000" y="125730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51" name="公債費最小値テキスト">
          <a:extLst>
            <a:ext uri="{FF2B5EF4-FFF2-40B4-BE49-F238E27FC236}">
              <a16:creationId xmlns:a16="http://schemas.microsoft.com/office/drawing/2014/main" id="{00000000-0008-0000-0400-00005F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143527</xdr:rowOff>
    </xdr:from>
    <xdr:ext cx="762000" cy="259045"/>
    <xdr:sp macro="" textlink="">
      <xdr:nvSpPr>
        <xdr:cNvPr id="353" name="公債費最大値テキスト">
          <a:extLst>
            <a:ext uri="{FF2B5EF4-FFF2-40B4-BE49-F238E27FC236}">
              <a16:creationId xmlns:a16="http://schemas.microsoft.com/office/drawing/2014/main" id="{00000000-0008-0000-0400-000061010000}"/>
            </a:ext>
          </a:extLst>
        </xdr:cNvPr>
        <xdr:cNvSpPr txBox="1"/>
      </xdr:nvSpPr>
      <xdr:spPr>
        <a:xfrm>
          <a:off x="4914900" y="1231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57150</xdr:rowOff>
    </xdr:from>
    <xdr:to>
      <xdr:col>24</xdr:col>
      <xdr:colOff>114300</xdr:colOff>
      <xdr:row>73</xdr:row>
      <xdr:rowOff>57150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257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81</xdr:row>
      <xdr:rowOff>6350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3987800" y="1380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56" name="公債費平均値テキスト">
          <a:extLst>
            <a:ext uri="{FF2B5EF4-FFF2-40B4-BE49-F238E27FC236}">
              <a16:creationId xmlns:a16="http://schemas.microsoft.com/office/drawing/2014/main" id="{00000000-0008-0000-0400-000064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6350</xdr:rowOff>
    </xdr:from>
    <xdr:to>
      <xdr:col>19</xdr:col>
      <xdr:colOff>187325</xdr:colOff>
      <xdr:row>81</xdr:row>
      <xdr:rowOff>19050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098800" y="1389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12700</xdr:rowOff>
    </xdr:from>
    <xdr:to>
      <xdr:col>20</xdr:col>
      <xdr:colOff>38100</xdr:colOff>
      <xdr:row>78</xdr:row>
      <xdr:rowOff>114300</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937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114300</xdr:rowOff>
    </xdr:from>
    <xdr:to>
      <xdr:col>15</xdr:col>
      <xdr:colOff>98425</xdr:colOff>
      <xdr:row>81</xdr:row>
      <xdr:rowOff>19050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2209800" y="13830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25400</xdr:rowOff>
    </xdr:from>
    <xdr:to>
      <xdr:col>15</xdr:col>
      <xdr:colOff>149225</xdr:colOff>
      <xdr:row>78</xdr:row>
      <xdr:rowOff>127000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04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114300</xdr:rowOff>
    </xdr:from>
    <xdr:to>
      <xdr:col>11</xdr:col>
      <xdr:colOff>9525</xdr:colOff>
      <xdr:row>82</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1320800" y="13830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57150</xdr:rowOff>
    </xdr:from>
    <xdr:to>
      <xdr:col>11</xdr:col>
      <xdr:colOff>60325</xdr:colOff>
      <xdr:row>77</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159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63500</xdr:rowOff>
    </xdr:from>
    <xdr:to>
      <xdr:col>6</xdr:col>
      <xdr:colOff>171450</xdr:colOff>
      <xdr:row>78</xdr:row>
      <xdr:rowOff>165100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12700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3827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93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118127</xdr:rowOff>
    </xdr:from>
    <xdr:ext cx="762000" cy="259045"/>
    <xdr:sp macro="" textlink="">
      <xdr:nvSpPr>
        <xdr:cNvPr id="375" name="公債費該当値テキスト">
          <a:extLst>
            <a:ext uri="{FF2B5EF4-FFF2-40B4-BE49-F238E27FC236}">
              <a16:creationId xmlns:a16="http://schemas.microsoft.com/office/drawing/2014/main" id="{00000000-0008-0000-0400-000077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127000</xdr:rowOff>
    </xdr:from>
    <xdr:to>
      <xdr:col>20</xdr:col>
      <xdr:colOff>38100</xdr:colOff>
      <xdr:row>81</xdr:row>
      <xdr:rowOff>57150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937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41927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92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139700</xdr:rowOff>
    </xdr:from>
    <xdr:to>
      <xdr:col>15</xdr:col>
      <xdr:colOff>149225</xdr:colOff>
      <xdr:row>81</xdr:row>
      <xdr:rowOff>69850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048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63500</xdr:rowOff>
    </xdr:from>
    <xdr:to>
      <xdr:col>11</xdr:col>
      <xdr:colOff>60325</xdr:colOff>
      <xdr:row>80</xdr:row>
      <xdr:rowOff>165100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2159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133350</xdr:rowOff>
    </xdr:from>
    <xdr:to>
      <xdr:col>6</xdr:col>
      <xdr:colOff>171450</xdr:colOff>
      <xdr:row>82</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1270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令和２年度は、税率引上げの影響等による県税収入の増加により経常一般財源総額が増加し、人件費の減少も比率の減要素として働いたため、前年度比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ポイント減となっています。</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令和３年度は人件費の減少に加え、県税収入の増や普通交付税の追加配分などにより経常一般財源総額が増加したことにより、前年度比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令和４年度は地方交付税の減等により経常一般財源総額が減少したため前年度比で</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64.2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％となりました。</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令和５年度は、地方税の減等により経常一般財源総額が減少したものの、人件費や物件費の減少により比率の減要素として働いたため、前年度比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ポイント減となりました。</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令和６年度は、地方税の増等により経常一般財源総額が増加したものの、人件費や維持補修費の増加により比率の増要素として働いたため、前年度比</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ポイント増となりました。</a:t>
          </a:r>
        </a:p>
        <a:p>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　今後とも、歳入確保策を講じるとともに、事務効率化、職員の適正配置推進による人件費の歳出抑制に努めるなど、財政の健全性の確保に努めてまいります。</a:t>
          </a:r>
        </a:p>
      </xdr:txBody>
    </xdr:sp>
    <xdr:clientData/>
  </xdr:twoCellAnchor>
  <xdr:oneCellAnchor>
    <xdr:from>
      <xdr:col>62</xdr:col>
      <xdr:colOff>6350</xdr:colOff>
      <xdr:row>69</xdr:row>
      <xdr:rowOff>107950</xdr:rowOff>
    </xdr:from>
    <xdr:ext cx="298543" cy="225703"/>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12" name="公債費以外最小値テキスト">
          <a:extLst>
            <a:ext uri="{FF2B5EF4-FFF2-40B4-BE49-F238E27FC236}">
              <a16:creationId xmlns:a16="http://schemas.microsoft.com/office/drawing/2014/main" id="{00000000-0008-0000-0400-00009C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14" name="公債費以外最大値テキスト">
          <a:extLst>
            <a:ext uri="{FF2B5EF4-FFF2-40B4-BE49-F238E27FC236}">
              <a16:creationId xmlns:a16="http://schemas.microsoft.com/office/drawing/2014/main" id="{00000000-0008-0000-0400-00009E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83457</xdr:rowOff>
    </xdr:from>
    <xdr:to>
      <xdr:col>82</xdr:col>
      <xdr:colOff>107950</xdr:colOff>
      <xdr:row>76</xdr:row>
      <xdr:rowOff>34471</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671800" y="12770757"/>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17" name="公債費以外平均値テキスト">
          <a:extLst>
            <a:ext uri="{FF2B5EF4-FFF2-40B4-BE49-F238E27FC236}">
              <a16:creationId xmlns:a16="http://schemas.microsoft.com/office/drawing/2014/main" id="{00000000-0008-0000-0400-0000A1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75</xdr:row>
      <xdr:rowOff>53522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4782800" y="12770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37193</xdr:rowOff>
    </xdr:from>
    <xdr:to>
      <xdr:col>73</xdr:col>
      <xdr:colOff>180975</xdr:colOff>
      <xdr:row>75</xdr:row>
      <xdr:rowOff>53522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3893800" y="125530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106136</xdr:rowOff>
    </xdr:from>
    <xdr:to>
      <xdr:col>74</xdr:col>
      <xdr:colOff>31750</xdr:colOff>
      <xdr:row>78</xdr:row>
      <xdr:rowOff>36286</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32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21063</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401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75</xdr:row>
      <xdr:rowOff>75293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004800" y="125530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155121</xdr:rowOff>
    </xdr:from>
    <xdr:to>
      <xdr:col>82</xdr:col>
      <xdr:colOff>158750</xdr:colOff>
      <xdr:row>76</xdr:row>
      <xdr:rowOff>85271</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6459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63699</xdr:rowOff>
    </xdr:from>
    <xdr:ext cx="762000" cy="259045"/>
    <xdr:sp macro="" textlink="">
      <xdr:nvSpPr>
        <xdr:cNvPr id="436" name="公債費以外該当値テキスト">
          <a:extLst>
            <a:ext uri="{FF2B5EF4-FFF2-40B4-BE49-F238E27FC236}">
              <a16:creationId xmlns:a16="http://schemas.microsoft.com/office/drawing/2014/main" id="{00000000-0008-0000-0400-0000B4010000}"/>
            </a:ext>
          </a:extLst>
        </xdr:cNvPr>
        <xdr:cNvSpPr txBox="1"/>
      </xdr:nvSpPr>
      <xdr:spPr>
        <a:xfrm>
          <a:off x="16598900" y="129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32657</xdr:rowOff>
    </xdr:from>
    <xdr:to>
      <xdr:col>78</xdr:col>
      <xdr:colOff>120650</xdr:colOff>
      <xdr:row>74</xdr:row>
      <xdr:rowOff>134257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5621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144434</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157843</xdr:rowOff>
    </xdr:from>
    <xdr:to>
      <xdr:col>69</xdr:col>
      <xdr:colOff>142875</xdr:colOff>
      <xdr:row>73</xdr:row>
      <xdr:rowOff>87993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843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1346</xdr:rowOff>
    </xdr:from>
    <xdr:to>
      <xdr:col>29</xdr:col>
      <xdr:colOff>127000</xdr:colOff>
      <xdr:row>19</xdr:row>
      <xdr:rowOff>140078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06521"/>
          <a:ext cx="647700" cy="13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140078</xdr:rowOff>
    </xdr:from>
    <xdr:to>
      <xdr:col>26</xdr:col>
      <xdr:colOff>50800</xdr:colOff>
      <xdr:row>19</xdr:row>
      <xdr:rowOff>154394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45253"/>
          <a:ext cx="698500" cy="1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127903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1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154394</xdr:rowOff>
    </xdr:from>
    <xdr:to>
      <xdr:col>22</xdr:col>
      <xdr:colOff>114300</xdr:colOff>
      <xdr:row>19</xdr:row>
      <xdr:rowOff>170653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59569"/>
          <a:ext cx="698500" cy="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145278</xdr:rowOff>
    </xdr:from>
    <xdr:to>
      <xdr:col>18</xdr:col>
      <xdr:colOff>177800</xdr:colOff>
      <xdr:row>19</xdr:row>
      <xdr:rowOff>170653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50453"/>
          <a:ext cx="6985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165565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5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121996</xdr:rowOff>
    </xdr:from>
    <xdr:to>
      <xdr:col>29</xdr:col>
      <xdr:colOff>177800</xdr:colOff>
      <xdr:row>19</xdr:row>
      <xdr:rowOff>52146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94073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2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89278</xdr:rowOff>
    </xdr:from>
    <xdr:to>
      <xdr:col>26</xdr:col>
      <xdr:colOff>101600</xdr:colOff>
      <xdr:row>20</xdr:row>
      <xdr:rowOff>19428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4205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80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103594</xdr:rowOff>
    </xdr:from>
    <xdr:to>
      <xdr:col>22</xdr:col>
      <xdr:colOff>165100</xdr:colOff>
      <xdr:row>20</xdr:row>
      <xdr:rowOff>33744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0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18521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9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119853</xdr:rowOff>
    </xdr:from>
    <xdr:to>
      <xdr:col>19</xdr:col>
      <xdr:colOff>38100</xdr:colOff>
      <xdr:row>20</xdr:row>
      <xdr:rowOff>50003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2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34780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94478</xdr:rowOff>
    </xdr:from>
    <xdr:to>
      <xdr:col>15</xdr:col>
      <xdr:colOff>101600</xdr:colOff>
      <xdr:row>20</xdr:row>
      <xdr:rowOff>24628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251633</xdr:rowOff>
    </xdr:from>
    <xdr:to>
      <xdr:col>29</xdr:col>
      <xdr:colOff>127000</xdr:colOff>
      <xdr:row>34</xdr:row>
      <xdr:rowOff>308508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19083"/>
          <a:ext cx="647700" cy="56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75983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6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308508</xdr:rowOff>
    </xdr:from>
    <xdr:to>
      <xdr:col>26</xdr:col>
      <xdr:colOff>50800</xdr:colOff>
      <xdr:row>34</xdr:row>
      <xdr:rowOff>311755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75958"/>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3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311755</xdr:rowOff>
    </xdr:from>
    <xdr:to>
      <xdr:col>22</xdr:col>
      <xdr:colOff>114300</xdr:colOff>
      <xdr:row>35</xdr:row>
      <xdr:rowOff>31766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79205"/>
          <a:ext cx="698500" cy="6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31766</xdr:rowOff>
    </xdr:from>
    <xdr:to>
      <xdr:col>18</xdr:col>
      <xdr:colOff>177800</xdr:colOff>
      <xdr:row>35</xdr:row>
      <xdr:rowOff>149677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42116"/>
          <a:ext cx="698500" cy="11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200833</xdr:rowOff>
    </xdr:from>
    <xdr:to>
      <xdr:col>29</xdr:col>
      <xdr:colOff>177800</xdr:colOff>
      <xdr:row>34</xdr:row>
      <xdr:rowOff>302433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68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45910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1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257708</xdr:rowOff>
    </xdr:from>
    <xdr:to>
      <xdr:col>26</xdr:col>
      <xdr:colOff>101600</xdr:colOff>
      <xdr:row>35</xdr:row>
      <xdr:rowOff>16408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2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26585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9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260955</xdr:rowOff>
    </xdr:from>
    <xdr:to>
      <xdr:col>22</xdr:col>
      <xdr:colOff>165100</xdr:colOff>
      <xdr:row>35</xdr:row>
      <xdr:rowOff>19655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28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9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323866</xdr:rowOff>
    </xdr:from>
    <xdr:to>
      <xdr:col>19</xdr:col>
      <xdr:colOff>38100</xdr:colOff>
      <xdr:row>35</xdr:row>
      <xdr:rowOff>82566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9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92742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6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98877</xdr:rowOff>
    </xdr:from>
    <xdr:to>
      <xdr:col>15</xdr:col>
      <xdr:colOff>101600</xdr:colOff>
      <xdr:row>35</xdr:row>
      <xdr:rowOff>200477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210654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100952</xdr:rowOff>
    </xdr:from>
    <xdr:to>
      <xdr:col>24</xdr:col>
      <xdr:colOff>63500</xdr:colOff>
      <xdr:row>38</xdr:row>
      <xdr:rowOff>160457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4602"/>
          <a:ext cx="838200" cy="2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48397</xdr:rowOff>
    </xdr:from>
    <xdr:to>
      <xdr:col>19</xdr:col>
      <xdr:colOff>177800</xdr:colOff>
      <xdr:row>38</xdr:row>
      <xdr:rowOff>160457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63497"/>
          <a:ext cx="889000" cy="1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16352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48397</xdr:rowOff>
    </xdr:from>
    <xdr:to>
      <xdr:col>15</xdr:col>
      <xdr:colOff>50800</xdr:colOff>
      <xdr:row>38</xdr:row>
      <xdr:rowOff>61130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3497"/>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49087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53997</xdr:rowOff>
    </xdr:from>
    <xdr:to>
      <xdr:col>10</xdr:col>
      <xdr:colOff>114300</xdr:colOff>
      <xdr:row>38</xdr:row>
      <xdr:rowOff>61130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69097"/>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50152</xdr:rowOff>
    </xdr:from>
    <xdr:to>
      <xdr:col>24</xdr:col>
      <xdr:colOff>114300</xdr:colOff>
      <xdr:row>37</xdr:row>
      <xdr:rowOff>151752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136529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109657</xdr:rowOff>
    </xdr:from>
    <xdr:to>
      <xdr:col>20</xdr:col>
      <xdr:colOff>38100</xdr:colOff>
      <xdr:row>39</xdr:row>
      <xdr:rowOff>39807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39</xdr:row>
      <xdr:rowOff>30934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17411" y="6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169047</xdr:rowOff>
    </xdr:from>
    <xdr:to>
      <xdr:col>15</xdr:col>
      <xdr:colOff>101600</xdr:colOff>
      <xdr:row>38</xdr:row>
      <xdr:rowOff>99197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90324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10330</xdr:rowOff>
    </xdr:from>
    <xdr:to>
      <xdr:col>10</xdr:col>
      <xdr:colOff>165100</xdr:colOff>
      <xdr:row>38</xdr:row>
      <xdr:rowOff>111930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103057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3197</xdr:rowOff>
    </xdr:from>
    <xdr:to>
      <xdr:col>6</xdr:col>
      <xdr:colOff>38100</xdr:colOff>
      <xdr:row>38</xdr:row>
      <xdr:rowOff>104797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95924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87405</xdr:rowOff>
    </xdr:from>
    <xdr:to>
      <xdr:col>24</xdr:col>
      <xdr:colOff>63500</xdr:colOff>
      <xdr:row>58</xdr:row>
      <xdr:rowOff>98857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1505"/>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22853</xdr:rowOff>
    </xdr:from>
    <xdr:to>
      <xdr:col>19</xdr:col>
      <xdr:colOff>177800</xdr:colOff>
      <xdr:row>58</xdr:row>
      <xdr:rowOff>98857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66953"/>
          <a:ext cx="889000" cy="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22853</xdr:rowOff>
    </xdr:from>
    <xdr:to>
      <xdr:col>15</xdr:col>
      <xdr:colOff>50800</xdr:colOff>
      <xdr:row>58</xdr:row>
      <xdr:rowOff>72546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66953"/>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72546</xdr:rowOff>
    </xdr:from>
    <xdr:to>
      <xdr:col>10</xdr:col>
      <xdr:colOff>114300</xdr:colOff>
      <xdr:row>58</xdr:row>
      <xdr:rowOff>114946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6646"/>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36605</xdr:rowOff>
    </xdr:from>
    <xdr:to>
      <xdr:col>24</xdr:col>
      <xdr:colOff>114300</xdr:colOff>
      <xdr:row>58</xdr:row>
      <xdr:rowOff>138205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122982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9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48057</xdr:rowOff>
    </xdr:from>
    <xdr:to>
      <xdr:col>20</xdr:col>
      <xdr:colOff>38100</xdr:colOff>
      <xdr:row>58</xdr:row>
      <xdr:rowOff>149657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140784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143503</xdr:rowOff>
    </xdr:from>
    <xdr:to>
      <xdr:col>15</xdr:col>
      <xdr:colOff>101600</xdr:colOff>
      <xdr:row>58</xdr:row>
      <xdr:rowOff>73653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64780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21746</xdr:rowOff>
    </xdr:from>
    <xdr:to>
      <xdr:col>10</xdr:col>
      <xdr:colOff>165100</xdr:colOff>
      <xdr:row>58</xdr:row>
      <xdr:rowOff>123346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114473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5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64146</xdr:rowOff>
    </xdr:from>
    <xdr:to>
      <xdr:col>6</xdr:col>
      <xdr:colOff>38100</xdr:colOff>
      <xdr:row>58</xdr:row>
      <xdr:rowOff>165746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156873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163417</xdr:rowOff>
    </xdr:from>
    <xdr:to>
      <xdr:col>24</xdr:col>
      <xdr:colOff>63500</xdr:colOff>
      <xdr:row>73</xdr:row>
      <xdr:rowOff>93552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164917"/>
          <a:ext cx="838200" cy="4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46974</xdr:rowOff>
    </xdr:from>
    <xdr:to>
      <xdr:col>19</xdr:col>
      <xdr:colOff>177800</xdr:colOff>
      <xdr:row>73</xdr:row>
      <xdr:rowOff>93552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391374"/>
          <a:ext cx="889000" cy="2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46974</xdr:rowOff>
    </xdr:from>
    <xdr:to>
      <xdr:col>15</xdr:col>
      <xdr:colOff>50800</xdr:colOff>
      <xdr:row>73</xdr:row>
      <xdr:rowOff>170561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391374"/>
          <a:ext cx="889000" cy="29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158274</xdr:rowOff>
    </xdr:from>
    <xdr:to>
      <xdr:col>10</xdr:col>
      <xdr:colOff>114300</xdr:colOff>
      <xdr:row>73</xdr:row>
      <xdr:rowOff>170561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674124"/>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112617</xdr:rowOff>
    </xdr:from>
    <xdr:to>
      <xdr:col>24</xdr:col>
      <xdr:colOff>114300</xdr:colOff>
      <xdr:row>71</xdr:row>
      <xdr:rowOff>42767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65644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0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42752</xdr:rowOff>
    </xdr:from>
    <xdr:to>
      <xdr:col>20</xdr:col>
      <xdr:colOff>38100</xdr:colOff>
      <xdr:row>73</xdr:row>
      <xdr:rowOff>144352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71</xdr:row>
      <xdr:rowOff>160879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3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167624</xdr:rowOff>
    </xdr:from>
    <xdr:to>
      <xdr:col>15</xdr:col>
      <xdr:colOff>101600</xdr:colOff>
      <xdr:row>72</xdr:row>
      <xdr:rowOff>97774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4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114301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1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119761</xdr:rowOff>
    </xdr:from>
    <xdr:to>
      <xdr:col>10</xdr:col>
      <xdr:colOff>165100</xdr:colOff>
      <xdr:row>74</xdr:row>
      <xdr:rowOff>49911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66438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1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107474</xdr:rowOff>
    </xdr:from>
    <xdr:to>
      <xdr:col>6</xdr:col>
      <xdr:colOff>38100</xdr:colOff>
      <xdr:row>74</xdr:row>
      <xdr:rowOff>37624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54151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39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102941</xdr:rowOff>
    </xdr:from>
    <xdr:to>
      <xdr:col>24</xdr:col>
      <xdr:colOff>63500</xdr:colOff>
      <xdr:row>97</xdr:row>
      <xdr:rowOff>109936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33591"/>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109936</xdr:rowOff>
    </xdr:from>
    <xdr:to>
      <xdr:col>19</xdr:col>
      <xdr:colOff>177800</xdr:colOff>
      <xdr:row>97</xdr:row>
      <xdr:rowOff>115560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40586"/>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115560</xdr:rowOff>
    </xdr:from>
    <xdr:to>
      <xdr:col>15</xdr:col>
      <xdr:colOff>50800</xdr:colOff>
      <xdr:row>97</xdr:row>
      <xdr:rowOff>117801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46210"/>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117801</xdr:rowOff>
    </xdr:from>
    <xdr:to>
      <xdr:col>10</xdr:col>
      <xdr:colOff>114300</xdr:colOff>
      <xdr:row>97</xdr:row>
      <xdr:rowOff>124200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48451"/>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52141</xdr:rowOff>
    </xdr:from>
    <xdr:to>
      <xdr:col>24</xdr:col>
      <xdr:colOff>114300</xdr:colOff>
      <xdr:row>97</xdr:row>
      <xdr:rowOff>153741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138518</xdr:rowOff>
    </xdr:from>
    <xdr:ext cx="469744"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59136</xdr:rowOff>
    </xdr:from>
    <xdr:to>
      <xdr:col>20</xdr:col>
      <xdr:colOff>38100</xdr:colOff>
      <xdr:row>97</xdr:row>
      <xdr:rowOff>160736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151863</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49728" y="16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64760</xdr:rowOff>
    </xdr:from>
    <xdr:to>
      <xdr:col>15</xdr:col>
      <xdr:colOff>101600</xdr:colOff>
      <xdr:row>97</xdr:row>
      <xdr:rowOff>166360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157487</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73428" y="1678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67001</xdr:rowOff>
    </xdr:from>
    <xdr:to>
      <xdr:col>10</xdr:col>
      <xdr:colOff>165100</xdr:colOff>
      <xdr:row>97</xdr:row>
      <xdr:rowOff>168601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159728</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7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73400</xdr:rowOff>
    </xdr:from>
    <xdr:to>
      <xdr:col>6</xdr:col>
      <xdr:colOff>38100</xdr:colOff>
      <xdr:row>98</xdr:row>
      <xdr:rowOff>3550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166127</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7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98644</xdr:rowOff>
    </xdr:from>
    <xdr:to>
      <xdr:col>55</xdr:col>
      <xdr:colOff>0</xdr:colOff>
      <xdr:row>36</xdr:row>
      <xdr:rowOff>127996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70844"/>
          <a:ext cx="8382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159771</xdr:rowOff>
    </xdr:from>
    <xdr:to>
      <xdr:col>50</xdr:col>
      <xdr:colOff>114300</xdr:colOff>
      <xdr:row>36</xdr:row>
      <xdr:rowOff>98644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17621"/>
          <a:ext cx="889000" cy="4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159771</xdr:rowOff>
    </xdr:from>
    <xdr:to>
      <xdr:col>45</xdr:col>
      <xdr:colOff>177800</xdr:colOff>
      <xdr:row>35</xdr:row>
      <xdr:rowOff>10404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817621"/>
          <a:ext cx="889000" cy="19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10404</xdr:rowOff>
    </xdr:from>
    <xdr:to>
      <xdr:col>41</xdr:col>
      <xdr:colOff>50800</xdr:colOff>
      <xdr:row>37</xdr:row>
      <xdr:rowOff>50432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11154"/>
          <a:ext cx="889000" cy="38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77196</xdr:rowOff>
    </xdr:from>
    <xdr:to>
      <xdr:col>55</xdr:col>
      <xdr:colOff>50800</xdr:colOff>
      <xdr:row>37</xdr:row>
      <xdr:rowOff>7346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55623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2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47844</xdr:rowOff>
    </xdr:from>
    <xdr:to>
      <xdr:col>50</xdr:col>
      <xdr:colOff>165100</xdr:colOff>
      <xdr:row>36</xdr:row>
      <xdr:rowOff>149444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140571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31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108971</xdr:rowOff>
    </xdr:from>
    <xdr:to>
      <xdr:col>46</xdr:col>
      <xdr:colOff>38100</xdr:colOff>
      <xdr:row>34</xdr:row>
      <xdr:rowOff>39121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7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30248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5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131054</xdr:rowOff>
    </xdr:from>
    <xdr:to>
      <xdr:col>41</xdr:col>
      <xdr:colOff>101600</xdr:colOff>
      <xdr:row>35</xdr:row>
      <xdr:rowOff>61204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52331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5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171082</xdr:rowOff>
    </xdr:from>
    <xdr:to>
      <xdr:col>36</xdr:col>
      <xdr:colOff>165100</xdr:colOff>
      <xdr:row>37</xdr:row>
      <xdr:rowOff>101232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92359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43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34789</xdr:rowOff>
    </xdr:from>
    <xdr:to>
      <xdr:col>55</xdr:col>
      <xdr:colOff>0</xdr:colOff>
      <xdr:row>57</xdr:row>
      <xdr:rowOff>16044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635989"/>
          <a:ext cx="8382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34789</xdr:rowOff>
    </xdr:from>
    <xdr:to>
      <xdr:col>50</xdr:col>
      <xdr:colOff>114300</xdr:colOff>
      <xdr:row>57</xdr:row>
      <xdr:rowOff>33760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35989"/>
          <a:ext cx="889000" cy="1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131079</xdr:rowOff>
    </xdr:from>
    <xdr:to>
      <xdr:col>45</xdr:col>
      <xdr:colOff>177800</xdr:colOff>
      <xdr:row>57</xdr:row>
      <xdr:rowOff>33760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732279"/>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7994</xdr:rowOff>
    </xdr:from>
    <xdr:to>
      <xdr:col>41</xdr:col>
      <xdr:colOff>50800</xdr:colOff>
      <xdr:row>56</xdr:row>
      <xdr:rowOff>131079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609194"/>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136694</xdr:rowOff>
    </xdr:from>
    <xdr:to>
      <xdr:col>55</xdr:col>
      <xdr:colOff>50800</xdr:colOff>
      <xdr:row>57</xdr:row>
      <xdr:rowOff>66844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115121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155439</xdr:rowOff>
    </xdr:from>
    <xdr:to>
      <xdr:col>50</xdr:col>
      <xdr:colOff>165100</xdr:colOff>
      <xdr:row>56</xdr:row>
      <xdr:rowOff>85589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102116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154410</xdr:rowOff>
    </xdr:from>
    <xdr:to>
      <xdr:col>46</xdr:col>
      <xdr:colOff>38100</xdr:colOff>
      <xdr:row>57</xdr:row>
      <xdr:rowOff>84560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75687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80279</xdr:rowOff>
    </xdr:from>
    <xdr:to>
      <xdr:col>41</xdr:col>
      <xdr:colOff>101600</xdr:colOff>
      <xdr:row>57</xdr:row>
      <xdr:rowOff>10429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128644</xdr:rowOff>
    </xdr:from>
    <xdr:to>
      <xdr:col>36</xdr:col>
      <xdr:colOff>165100</xdr:colOff>
      <xdr:row>56</xdr:row>
      <xdr:rowOff>58794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5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75321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3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84550</xdr:rowOff>
    </xdr:from>
    <xdr:to>
      <xdr:col>55</xdr:col>
      <xdr:colOff>0</xdr:colOff>
      <xdr:row>77</xdr:row>
      <xdr:rowOff>116039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86200"/>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80208</xdr:rowOff>
    </xdr:from>
    <xdr:to>
      <xdr:col>50</xdr:col>
      <xdr:colOff>114300</xdr:colOff>
      <xdr:row>77</xdr:row>
      <xdr:rowOff>84550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81858"/>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72396</xdr:rowOff>
    </xdr:from>
    <xdr:to>
      <xdr:col>45</xdr:col>
      <xdr:colOff>177800</xdr:colOff>
      <xdr:row>77</xdr:row>
      <xdr:rowOff>80208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74046"/>
          <a:ext cx="889000" cy="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41726</xdr:rowOff>
    </xdr:from>
    <xdr:to>
      <xdr:col>41</xdr:col>
      <xdr:colOff>50800</xdr:colOff>
      <xdr:row>77</xdr:row>
      <xdr:rowOff>72396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43376"/>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65239</xdr:rowOff>
    </xdr:from>
    <xdr:to>
      <xdr:col>55</xdr:col>
      <xdr:colOff>50800</xdr:colOff>
      <xdr:row>77</xdr:row>
      <xdr:rowOff>166839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43666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4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33750</xdr:rowOff>
    </xdr:from>
    <xdr:to>
      <xdr:col>50</xdr:col>
      <xdr:colOff>165100</xdr:colOff>
      <xdr:row>77</xdr:row>
      <xdr:rowOff>135350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126477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29408</xdr:rowOff>
    </xdr:from>
    <xdr:to>
      <xdr:col>46</xdr:col>
      <xdr:colOff>38100</xdr:colOff>
      <xdr:row>77</xdr:row>
      <xdr:rowOff>131008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122135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21596</xdr:rowOff>
    </xdr:from>
    <xdr:to>
      <xdr:col>41</xdr:col>
      <xdr:colOff>101600</xdr:colOff>
      <xdr:row>77</xdr:row>
      <xdr:rowOff>123196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114323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162376</xdr:rowOff>
    </xdr:from>
    <xdr:to>
      <xdr:col>36</xdr:col>
      <xdr:colOff>165100</xdr:colOff>
      <xdr:row>77</xdr:row>
      <xdr:rowOff>92526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83653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10655</xdr:rowOff>
    </xdr:from>
    <xdr:to>
      <xdr:col>55</xdr:col>
      <xdr:colOff>0</xdr:colOff>
      <xdr:row>93</xdr:row>
      <xdr:rowOff>17971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95550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17971</xdr:rowOff>
    </xdr:from>
    <xdr:to>
      <xdr:col>50</xdr:col>
      <xdr:colOff>114300</xdr:colOff>
      <xdr:row>94</xdr:row>
      <xdr:rowOff>42850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5962821"/>
          <a:ext cx="889000" cy="19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27191</xdr:rowOff>
    </xdr:from>
    <xdr:to>
      <xdr:col>45</xdr:col>
      <xdr:colOff>177800</xdr:colOff>
      <xdr:row>94</xdr:row>
      <xdr:rowOff>42850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972041"/>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136537</xdr:rowOff>
    </xdr:from>
    <xdr:to>
      <xdr:col>41</xdr:col>
      <xdr:colOff>50800</xdr:colOff>
      <xdr:row>93</xdr:row>
      <xdr:rowOff>27191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909937"/>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131305</xdr:rowOff>
    </xdr:from>
    <xdr:to>
      <xdr:col>55</xdr:col>
      <xdr:colOff>50800</xdr:colOff>
      <xdr:row>93</xdr:row>
      <xdr:rowOff>61455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154182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7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138621</xdr:rowOff>
    </xdr:from>
    <xdr:to>
      <xdr:col>50</xdr:col>
      <xdr:colOff>165100</xdr:colOff>
      <xdr:row>93</xdr:row>
      <xdr:rowOff>68771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1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85298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163500</xdr:rowOff>
    </xdr:from>
    <xdr:to>
      <xdr:col>46</xdr:col>
      <xdr:colOff>38100</xdr:colOff>
      <xdr:row>94</xdr:row>
      <xdr:rowOff>93650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110177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147841</xdr:rowOff>
    </xdr:from>
    <xdr:to>
      <xdr:col>41</xdr:col>
      <xdr:colOff>101600</xdr:colOff>
      <xdr:row>93</xdr:row>
      <xdr:rowOff>77991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94518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6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85737</xdr:rowOff>
    </xdr:from>
    <xdr:to>
      <xdr:col>36</xdr:col>
      <xdr:colOff>165100</xdr:colOff>
      <xdr:row>93</xdr:row>
      <xdr:rowOff>15887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8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32414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6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135560</xdr:rowOff>
    </xdr:from>
    <xdr:to>
      <xdr:col>85</xdr:col>
      <xdr:colOff>127000</xdr:colOff>
      <xdr:row>38</xdr:row>
      <xdr:rowOff>139091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50660"/>
          <a:ext cx="8382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135560</xdr:rowOff>
    </xdr:from>
    <xdr:to>
      <xdr:col>81</xdr:col>
      <xdr:colOff>50800</xdr:colOff>
      <xdr:row>39</xdr:row>
      <xdr:rowOff>7086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50660"/>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7086</xdr:rowOff>
    </xdr:from>
    <xdr:to>
      <xdr:col>76</xdr:col>
      <xdr:colOff>114300</xdr:colOff>
      <xdr:row>39</xdr:row>
      <xdr:rowOff>8217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9363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136652</xdr:rowOff>
    </xdr:from>
    <xdr:to>
      <xdr:col>71</xdr:col>
      <xdr:colOff>177800</xdr:colOff>
      <xdr:row>39</xdr:row>
      <xdr:rowOff>8217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175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88291</xdr:rowOff>
    </xdr:from>
    <xdr:to>
      <xdr:col>85</xdr:col>
      <xdr:colOff>177800</xdr:colOff>
      <xdr:row>39</xdr:row>
      <xdr:rowOff>18441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3218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84760</xdr:rowOff>
    </xdr:from>
    <xdr:to>
      <xdr:col>81</xdr:col>
      <xdr:colOff>101600</xdr:colOff>
      <xdr:row>39</xdr:row>
      <xdr:rowOff>14910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31437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3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127736</xdr:rowOff>
    </xdr:from>
    <xdr:to>
      <xdr:col>76</xdr:col>
      <xdr:colOff>165100</xdr:colOff>
      <xdr:row>39</xdr:row>
      <xdr:rowOff>57886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128867</xdr:rowOff>
    </xdr:from>
    <xdr:to>
      <xdr:col>72</xdr:col>
      <xdr:colOff>38100</xdr:colOff>
      <xdr:row>39</xdr:row>
      <xdr:rowOff>59017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50144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85852</xdr:rowOff>
    </xdr:from>
    <xdr:to>
      <xdr:col>67</xdr:col>
      <xdr:colOff>101600</xdr:colOff>
      <xdr:row>39</xdr:row>
      <xdr:rowOff>16002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32529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7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43786</xdr:rowOff>
    </xdr:from>
    <xdr:to>
      <xdr:col>85</xdr:col>
      <xdr:colOff>127000</xdr:colOff>
      <xdr:row>76</xdr:row>
      <xdr:rowOff>104594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073986"/>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101002</xdr:rowOff>
    </xdr:from>
    <xdr:to>
      <xdr:col>81</xdr:col>
      <xdr:colOff>50800</xdr:colOff>
      <xdr:row>76</xdr:row>
      <xdr:rowOff>104594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13120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106515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3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48554</xdr:rowOff>
    </xdr:from>
    <xdr:to>
      <xdr:col>76</xdr:col>
      <xdr:colOff>114300</xdr:colOff>
      <xdr:row>76</xdr:row>
      <xdr:rowOff>101002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078754"/>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54167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5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48554</xdr:rowOff>
    </xdr:from>
    <xdr:to>
      <xdr:col>71</xdr:col>
      <xdr:colOff>177800</xdr:colOff>
      <xdr:row>76</xdr:row>
      <xdr:rowOff>77423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78754"/>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49855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5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164436</xdr:rowOff>
    </xdr:from>
    <xdr:to>
      <xdr:col>85</xdr:col>
      <xdr:colOff>177800</xdr:colOff>
      <xdr:row>76</xdr:row>
      <xdr:rowOff>94586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0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15863</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53794</xdr:rowOff>
    </xdr:from>
    <xdr:to>
      <xdr:col>81</xdr:col>
      <xdr:colOff>101600</xdr:colOff>
      <xdr:row>76</xdr:row>
      <xdr:rowOff>155394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0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471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8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50202</xdr:rowOff>
    </xdr:from>
    <xdr:to>
      <xdr:col>76</xdr:col>
      <xdr:colOff>165100</xdr:colOff>
      <xdr:row>76</xdr:row>
      <xdr:rowOff>151802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168329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169204</xdr:rowOff>
    </xdr:from>
    <xdr:to>
      <xdr:col>72</xdr:col>
      <xdr:colOff>38100</xdr:colOff>
      <xdr:row>76</xdr:row>
      <xdr:rowOff>99354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115881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26623</xdr:rowOff>
    </xdr:from>
    <xdr:to>
      <xdr:col>67</xdr:col>
      <xdr:colOff>101600</xdr:colOff>
      <xdr:row>76</xdr:row>
      <xdr:rowOff>128223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144750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137770</xdr:rowOff>
    </xdr:from>
    <xdr:to>
      <xdr:col>85</xdr:col>
      <xdr:colOff>127000</xdr:colOff>
      <xdr:row>97</xdr:row>
      <xdr:rowOff>146228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68420"/>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146228</xdr:rowOff>
    </xdr:from>
    <xdr:to>
      <xdr:col>81</xdr:col>
      <xdr:colOff>50800</xdr:colOff>
      <xdr:row>98</xdr:row>
      <xdr:rowOff>81026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76878"/>
          <a:ext cx="889000" cy="1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117844</xdr:rowOff>
    </xdr:from>
    <xdr:to>
      <xdr:col>76</xdr:col>
      <xdr:colOff>114300</xdr:colOff>
      <xdr:row>98</xdr:row>
      <xdr:rowOff>81026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48494"/>
          <a:ext cx="889000" cy="1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117844</xdr:rowOff>
    </xdr:from>
    <xdr:to>
      <xdr:col>71</xdr:col>
      <xdr:colOff>177800</xdr:colOff>
      <xdr:row>98</xdr:row>
      <xdr:rowOff>154787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48494"/>
          <a:ext cx="889000" cy="20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86970</xdr:rowOff>
    </xdr:from>
    <xdr:to>
      <xdr:col>85</xdr:col>
      <xdr:colOff>177800</xdr:colOff>
      <xdr:row>98</xdr:row>
      <xdr:rowOff>17120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65397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95428</xdr:rowOff>
    </xdr:from>
    <xdr:to>
      <xdr:col>81</xdr:col>
      <xdr:colOff>101600</xdr:colOff>
      <xdr:row>98</xdr:row>
      <xdr:rowOff>25578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42105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30226</xdr:rowOff>
    </xdr:from>
    <xdr:to>
      <xdr:col>76</xdr:col>
      <xdr:colOff>165100</xdr:colOff>
      <xdr:row>98</xdr:row>
      <xdr:rowOff>131826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122953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67044</xdr:rowOff>
    </xdr:from>
    <xdr:to>
      <xdr:col>72</xdr:col>
      <xdr:colOff>38100</xdr:colOff>
      <xdr:row>97</xdr:row>
      <xdr:rowOff>168644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13721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103987</xdr:rowOff>
    </xdr:from>
    <xdr:to>
      <xdr:col>67</xdr:col>
      <xdr:colOff>101600</xdr:colOff>
      <xdr:row>99</xdr:row>
      <xdr:rowOff>34137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25264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99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161036</xdr:rowOff>
    </xdr:from>
    <xdr:to>
      <xdr:col>116</xdr:col>
      <xdr:colOff>63500</xdr:colOff>
      <xdr:row>36</xdr:row>
      <xdr:rowOff>67691</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161786"/>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474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161036</xdr:rowOff>
    </xdr:from>
    <xdr:to>
      <xdr:col>111</xdr:col>
      <xdr:colOff>177800</xdr:colOff>
      <xdr:row>36</xdr:row>
      <xdr:rowOff>38545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161786"/>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152290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66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38545</xdr:rowOff>
    </xdr:from>
    <xdr:to>
      <xdr:col>107</xdr:col>
      <xdr:colOff>50800</xdr:colOff>
      <xdr:row>36</xdr:row>
      <xdr:rowOff>58357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21074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137621</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652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58357</xdr:rowOff>
    </xdr:from>
    <xdr:to>
      <xdr:col>102</xdr:col>
      <xdr:colOff>114300</xdr:colOff>
      <xdr:row>37</xdr:row>
      <xdr:rowOff>6731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8656300" y="6230557"/>
          <a:ext cx="8890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164863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16891</xdr:rowOff>
    </xdr:from>
    <xdr:to>
      <xdr:col>116</xdr:col>
      <xdr:colOff>114300</xdr:colOff>
      <xdr:row>36</xdr:row>
      <xdr:rowOff>118491</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39768</xdr:rowOff>
    </xdr:from>
    <xdr:ext cx="469744"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0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110236</xdr:rowOff>
    </xdr:from>
    <xdr:to>
      <xdr:col>112</xdr:col>
      <xdr:colOff>38100</xdr:colOff>
      <xdr:row>36</xdr:row>
      <xdr:rowOff>40386</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34</xdr:row>
      <xdr:rowOff>56913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757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159195</xdr:rowOff>
    </xdr:from>
    <xdr:to>
      <xdr:col>107</xdr:col>
      <xdr:colOff>101600</xdr:colOff>
      <xdr:row>36</xdr:row>
      <xdr:rowOff>89345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105872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3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7557</xdr:rowOff>
    </xdr:from>
    <xdr:to>
      <xdr:col>102</xdr:col>
      <xdr:colOff>165100</xdr:colOff>
      <xdr:row>36</xdr:row>
      <xdr:rowOff>109157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1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125684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595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127381</xdr:rowOff>
    </xdr:from>
    <xdr:to>
      <xdr:col>98</xdr:col>
      <xdr:colOff>38100</xdr:colOff>
      <xdr:row>37</xdr:row>
      <xdr:rowOff>57531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74058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55428</xdr:rowOff>
    </xdr:from>
    <xdr:to>
      <xdr:col>116</xdr:col>
      <xdr:colOff>63500</xdr:colOff>
      <xdr:row>55</xdr:row>
      <xdr:rowOff>85457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313728"/>
          <a:ext cx="838200" cy="20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5169</xdr:rowOff>
    </xdr:from>
    <xdr:to>
      <xdr:col>111</xdr:col>
      <xdr:colOff>177800</xdr:colOff>
      <xdr:row>54</xdr:row>
      <xdr:rowOff>55428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263469"/>
          <a:ext cx="8890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4532</xdr:rowOff>
    </xdr:from>
    <xdr:to>
      <xdr:col>107</xdr:col>
      <xdr:colOff>50800</xdr:colOff>
      <xdr:row>54</xdr:row>
      <xdr:rowOff>5169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8919932"/>
          <a:ext cx="889000" cy="34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103037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4532</xdr:rowOff>
    </xdr:from>
    <xdr:to>
      <xdr:col>102</xdr:col>
      <xdr:colOff>114300</xdr:colOff>
      <xdr:row>52</xdr:row>
      <xdr:rowOff>81342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8919932"/>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143484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05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34657</xdr:rowOff>
    </xdr:from>
    <xdr:to>
      <xdr:col>116</xdr:col>
      <xdr:colOff>114300</xdr:colOff>
      <xdr:row>55</xdr:row>
      <xdr:rowOff>136257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4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13084</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4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4628</xdr:rowOff>
    </xdr:from>
    <xdr:to>
      <xdr:col>112</xdr:col>
      <xdr:colOff>38100</xdr:colOff>
      <xdr:row>54</xdr:row>
      <xdr:rowOff>106228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2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97355</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3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125819</xdr:rowOff>
    </xdr:from>
    <xdr:to>
      <xdr:col>107</xdr:col>
      <xdr:colOff>101600</xdr:colOff>
      <xdr:row>54</xdr:row>
      <xdr:rowOff>55969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2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72496</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9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125182</xdr:rowOff>
    </xdr:from>
    <xdr:to>
      <xdr:col>102</xdr:col>
      <xdr:colOff>165100</xdr:colOff>
      <xdr:row>52</xdr:row>
      <xdr:rowOff>55332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8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71859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6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30542</xdr:rowOff>
    </xdr:from>
    <xdr:to>
      <xdr:col>98</xdr:col>
      <xdr:colOff>38100</xdr:colOff>
      <xdr:row>52</xdr:row>
      <xdr:rowOff>132142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89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148669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87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151130</xdr:rowOff>
    </xdr:from>
    <xdr:to>
      <xdr:col>116</xdr:col>
      <xdr:colOff>63500</xdr:colOff>
      <xdr:row>78</xdr:row>
      <xdr:rowOff>42774</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352780"/>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42774</xdr:rowOff>
    </xdr:from>
    <xdr:to>
      <xdr:col>111</xdr:col>
      <xdr:colOff>177800</xdr:colOff>
      <xdr:row>78</xdr:row>
      <xdr:rowOff>142442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415874"/>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3573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108610</xdr:rowOff>
    </xdr:from>
    <xdr:to>
      <xdr:col>107</xdr:col>
      <xdr:colOff>50800</xdr:colOff>
      <xdr:row>78</xdr:row>
      <xdr:rowOff>142442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545300" y="1348171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38778</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289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76606</xdr:rowOff>
    </xdr:from>
    <xdr:to>
      <xdr:col>102</xdr:col>
      <xdr:colOff>114300</xdr:colOff>
      <xdr:row>78</xdr:row>
      <xdr:rowOff>108610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4497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100330</xdr:rowOff>
    </xdr:from>
    <xdr:to>
      <xdr:col>116</xdr:col>
      <xdr:colOff>114300</xdr:colOff>
      <xdr:row>78</xdr:row>
      <xdr:rowOff>30480</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15257</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163424</xdr:rowOff>
    </xdr:from>
    <xdr:to>
      <xdr:col>112</xdr:col>
      <xdr:colOff>38100</xdr:colOff>
      <xdr:row>78</xdr:row>
      <xdr:rowOff>93574</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84701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4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91642</xdr:rowOff>
    </xdr:from>
    <xdr:to>
      <xdr:col>107</xdr:col>
      <xdr:colOff>101600</xdr:colOff>
      <xdr:row>79</xdr:row>
      <xdr:rowOff>21792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12919</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57810</xdr:rowOff>
    </xdr:from>
    <xdr:to>
      <xdr:col>102</xdr:col>
      <xdr:colOff>165100</xdr:colOff>
      <xdr:row>78</xdr:row>
      <xdr:rowOff>159410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150537</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25806</xdr:rowOff>
    </xdr:from>
    <xdr:to>
      <xdr:col>98</xdr:col>
      <xdr:colOff>38100</xdr:colOff>
      <xdr:row>78</xdr:row>
      <xdr:rowOff>127406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118533</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令和６年度の県民一人あたりの歳出決算額については、総額が前年度と比較して</a:t>
          </a:r>
          <a:r>
            <a:rPr kumimoji="1" lang="en-US" altLang="ja-JP" sz="1300">
              <a:latin typeface="ＭＳ Ｐゴシック" panose="020B0600070205080204" pitchFamily="50" charset="-128"/>
              <a:ea typeface="ＭＳ Ｐゴシック" panose="020B0600070205080204" pitchFamily="50" charset="-128"/>
            </a:rPr>
            <a:t>6,576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518,660</a:t>
          </a:r>
          <a:r>
            <a:rPr kumimoji="1" lang="ja-JP" altLang="en-US" sz="1300">
              <a:latin typeface="ＭＳ Ｐゴシック" panose="020B0600070205080204" pitchFamily="50" charset="-128"/>
              <a:ea typeface="ＭＳ Ｐゴシック" panose="020B0600070205080204" pitchFamily="50" charset="-128"/>
            </a:rPr>
            <a:t>円となっています。</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これは、新型コロナウイルス感染症対応のための制度融資の減等により貸付金が前年度比</a:t>
          </a:r>
          <a:r>
            <a:rPr kumimoji="1" lang="en-US" altLang="ja-JP" sz="1300">
              <a:latin typeface="ＭＳ Ｐゴシック" panose="020B0600070205080204" pitchFamily="50" charset="-128"/>
              <a:ea typeface="ＭＳ Ｐゴシック" panose="020B0600070205080204" pitchFamily="50" charset="-128"/>
            </a:rPr>
            <a:t>12,339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42,822</a:t>
          </a:r>
          <a:r>
            <a:rPr kumimoji="1" lang="ja-JP" altLang="en-US" sz="1300">
              <a:latin typeface="ＭＳ Ｐゴシック" panose="020B0600070205080204" pitchFamily="50" charset="-128"/>
              <a:ea typeface="ＭＳ Ｐゴシック" panose="020B0600070205080204" pitchFamily="50" charset="-128"/>
            </a:rPr>
            <a:t>円となったことが主な要因となっています。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引き続き、新潟県行財政基本方針に基づき、安定的な財政運営に取り組んでまいります。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2,110,754
2,086,969
12,583.67
1,119,989,979
1,094,763,378
13,603,810
559,489,800
2,285,590,840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18.6
287.0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63500</xdr:rowOff>
    </xdr:from>
    <xdr:to>
      <xdr:col>24</xdr:col>
      <xdr:colOff>63500</xdr:colOff>
      <xdr:row>39</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78600"/>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1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61595</xdr:rowOff>
    </xdr:from>
    <xdr:to>
      <xdr:col>19</xdr:col>
      <xdr:colOff>177800</xdr:colOff>
      <xdr:row>39</xdr:row>
      <xdr:rowOff>95885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48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67962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068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78740</xdr:rowOff>
    </xdr:from>
    <xdr:to>
      <xdr:col>15</xdr:col>
      <xdr:colOff>50800</xdr:colOff>
      <xdr:row>39</xdr:row>
      <xdr:rowOff>95885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652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56532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5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78740</xdr:rowOff>
    </xdr:from>
    <xdr:to>
      <xdr:col>10</xdr:col>
      <xdr:colOff>114300</xdr:colOff>
      <xdr:row>39</xdr:row>
      <xdr:rowOff>88265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652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99077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2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10795</xdr:rowOff>
    </xdr:from>
    <xdr:to>
      <xdr:col>20</xdr:col>
      <xdr:colOff>38100</xdr:colOff>
      <xdr:row>39</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103522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79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45085</xdr:rowOff>
    </xdr:from>
    <xdr:to>
      <xdr:col>15</xdr:col>
      <xdr:colOff>101600</xdr:colOff>
      <xdr:row>39</xdr:row>
      <xdr:rowOff>146685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137812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8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27940</xdr:rowOff>
    </xdr:from>
    <xdr:to>
      <xdr:col>10</xdr:col>
      <xdr:colOff>165100</xdr:colOff>
      <xdr:row>39</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120667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80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37465</xdr:rowOff>
    </xdr:from>
    <xdr:to>
      <xdr:col>6</xdr:col>
      <xdr:colOff>38100</xdr:colOff>
      <xdr:row>39</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130192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3531</xdr:rowOff>
    </xdr:from>
    <xdr:to>
      <xdr:col>24</xdr:col>
      <xdr:colOff>63500</xdr:colOff>
      <xdr:row>58</xdr:row>
      <xdr:rowOff>11588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7631"/>
          <a:ext cx="8382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26328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11588</xdr:rowOff>
    </xdr:from>
    <xdr:to>
      <xdr:col>19</xdr:col>
      <xdr:colOff>177800</xdr:colOff>
      <xdr:row>58</xdr:row>
      <xdr:rowOff>56756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5688"/>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77973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174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121155</xdr:rowOff>
    </xdr:from>
    <xdr:to>
      <xdr:col>15</xdr:col>
      <xdr:colOff>50800</xdr:colOff>
      <xdr:row>58</xdr:row>
      <xdr:rowOff>56756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3805"/>
          <a:ext cx="889000" cy="1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121155</xdr:rowOff>
    </xdr:from>
    <xdr:to>
      <xdr:col>10</xdr:col>
      <xdr:colOff>114300</xdr:colOff>
      <xdr:row>58</xdr:row>
      <xdr:rowOff>124537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3805"/>
          <a:ext cx="889000" cy="1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170527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2994</xdr:rowOff>
    </xdr:from>
    <xdr:to>
      <xdr:col>6</xdr:col>
      <xdr:colOff>38100</xdr:colOff>
      <xdr:row>58</xdr:row>
      <xdr:rowOff>104594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121121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124181</xdr:rowOff>
    </xdr:from>
    <xdr:to>
      <xdr:col>24</xdr:col>
      <xdr:colOff>114300</xdr:colOff>
      <xdr:row>58</xdr:row>
      <xdr:rowOff>54331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39108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132238</xdr:rowOff>
    </xdr:from>
    <xdr:to>
      <xdr:col>20</xdr:col>
      <xdr:colOff>38100</xdr:colOff>
      <xdr:row>58</xdr:row>
      <xdr:rowOff>62388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53515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17411" y="99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5956</xdr:rowOff>
    </xdr:from>
    <xdr:to>
      <xdr:col>15</xdr:col>
      <xdr:colOff>101600</xdr:colOff>
      <xdr:row>58</xdr:row>
      <xdr:rowOff>107556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70355</xdr:rowOff>
    </xdr:from>
    <xdr:to>
      <xdr:col>10</xdr:col>
      <xdr:colOff>165100</xdr:colOff>
      <xdr:row>58</xdr:row>
      <xdr:rowOff>505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163082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73737</xdr:rowOff>
    </xdr:from>
    <xdr:to>
      <xdr:col>6</xdr:col>
      <xdr:colOff>38100</xdr:colOff>
      <xdr:row>59</xdr:row>
      <xdr:rowOff>3887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166464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167894</xdr:rowOff>
    </xdr:from>
    <xdr:to>
      <xdr:col>24</xdr:col>
      <xdr:colOff>63500</xdr:colOff>
      <xdr:row>79</xdr:row>
      <xdr:rowOff>39388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540994"/>
          <a:ext cx="8382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35175</xdr:rowOff>
    </xdr:from>
    <xdr:to>
      <xdr:col>19</xdr:col>
      <xdr:colOff>177800</xdr:colOff>
      <xdr:row>79</xdr:row>
      <xdr:rowOff>39388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579725"/>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35175</xdr:rowOff>
    </xdr:from>
    <xdr:to>
      <xdr:col>15</xdr:col>
      <xdr:colOff>50800</xdr:colOff>
      <xdr:row>79</xdr:row>
      <xdr:rowOff>78806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79725"/>
          <a:ext cx="889000" cy="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68856</xdr:rowOff>
    </xdr:from>
    <xdr:to>
      <xdr:col>10</xdr:col>
      <xdr:colOff>114300</xdr:colOff>
      <xdr:row>79</xdr:row>
      <xdr:rowOff>78806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613406"/>
          <a:ext cx="8890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117094</xdr:rowOff>
    </xdr:from>
    <xdr:to>
      <xdr:col>24</xdr:col>
      <xdr:colOff>114300</xdr:colOff>
      <xdr:row>79</xdr:row>
      <xdr:rowOff>47244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32021</xdr:rowOff>
    </xdr:from>
    <xdr:ext cx="534377"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4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160038</xdr:rowOff>
    </xdr:from>
    <xdr:to>
      <xdr:col>20</xdr:col>
      <xdr:colOff>38100</xdr:colOff>
      <xdr:row>79</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5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81315</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17411" y="136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155825</xdr:rowOff>
    </xdr:from>
    <xdr:to>
      <xdr:col>15</xdr:col>
      <xdr:colOff>101600</xdr:colOff>
      <xdr:row>79</xdr:row>
      <xdr:rowOff>85975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77102</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6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28006</xdr:rowOff>
    </xdr:from>
    <xdr:to>
      <xdr:col>10</xdr:col>
      <xdr:colOff>165100</xdr:colOff>
      <xdr:row>79</xdr:row>
      <xdr:rowOff>129606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120733</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6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18056</xdr:rowOff>
    </xdr:from>
    <xdr:to>
      <xdr:col>6</xdr:col>
      <xdr:colOff>38100</xdr:colOff>
      <xdr:row>79</xdr:row>
      <xdr:rowOff>119656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110783</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6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71158</xdr:rowOff>
    </xdr:from>
    <xdr:to>
      <xdr:col>24</xdr:col>
      <xdr:colOff>63500</xdr:colOff>
      <xdr:row>96</xdr:row>
      <xdr:rowOff>128918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58908"/>
          <a:ext cx="838200" cy="2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26124</xdr:rowOff>
    </xdr:from>
    <xdr:to>
      <xdr:col>19</xdr:col>
      <xdr:colOff>177800</xdr:colOff>
      <xdr:row>95</xdr:row>
      <xdr:rowOff>71158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70974"/>
          <a:ext cx="889000" cy="3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146880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17411" y="16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26124</xdr:rowOff>
    </xdr:from>
    <xdr:to>
      <xdr:col>15</xdr:col>
      <xdr:colOff>50800</xdr:colOff>
      <xdr:row>93</xdr:row>
      <xdr:rowOff>99543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70974"/>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99543</xdr:rowOff>
    </xdr:from>
    <xdr:to>
      <xdr:col>10</xdr:col>
      <xdr:colOff>114300</xdr:colOff>
      <xdr:row>94</xdr:row>
      <xdr:rowOff>134519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44393"/>
          <a:ext cx="8890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78118</xdr:rowOff>
    </xdr:from>
    <xdr:to>
      <xdr:col>24</xdr:col>
      <xdr:colOff>114300</xdr:colOff>
      <xdr:row>97</xdr:row>
      <xdr:rowOff>8268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100995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20358</xdr:rowOff>
    </xdr:from>
    <xdr:to>
      <xdr:col>20</xdr:col>
      <xdr:colOff>38100</xdr:colOff>
      <xdr:row>95</xdr:row>
      <xdr:rowOff>121958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138485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17411" y="160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146774</xdr:rowOff>
    </xdr:from>
    <xdr:to>
      <xdr:col>15</xdr:col>
      <xdr:colOff>101600</xdr:colOff>
      <xdr:row>93</xdr:row>
      <xdr:rowOff>76924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68051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48743</xdr:rowOff>
    </xdr:from>
    <xdr:to>
      <xdr:col>10</xdr:col>
      <xdr:colOff>165100</xdr:colOff>
      <xdr:row>93</xdr:row>
      <xdr:rowOff>150343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141470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83719</xdr:rowOff>
    </xdr:from>
    <xdr:to>
      <xdr:col>6</xdr:col>
      <xdr:colOff>38100</xdr:colOff>
      <xdr:row>95</xdr:row>
      <xdr:rowOff>13869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87449</xdr:rowOff>
    </xdr:from>
    <xdr:to>
      <xdr:col>55</xdr:col>
      <xdr:colOff>0</xdr:colOff>
      <xdr:row>38</xdr:row>
      <xdr:rowOff>108131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25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87449</xdr:rowOff>
    </xdr:from>
    <xdr:to>
      <xdr:col>50</xdr:col>
      <xdr:colOff>114300</xdr:colOff>
      <xdr:row>38</xdr:row>
      <xdr:rowOff>149497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025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6185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391728" y="600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149497</xdr:rowOff>
    </xdr:from>
    <xdr:to>
      <xdr:col>45</xdr:col>
      <xdr:colOff>177800</xdr:colOff>
      <xdr:row>38</xdr:row>
      <xdr:rowOff>160383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6459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131371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160383</xdr:rowOff>
    </xdr:from>
    <xdr:to>
      <xdr:col>41</xdr:col>
      <xdr:colOff>50800</xdr:colOff>
      <xdr:row>39</xdr:row>
      <xdr:rowOff>20501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75483"/>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57331</xdr:rowOff>
    </xdr:from>
    <xdr:to>
      <xdr:col>55</xdr:col>
      <xdr:colOff>50800</xdr:colOff>
      <xdr:row>38</xdr:row>
      <xdr:rowOff>158931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143708</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36649</xdr:rowOff>
    </xdr:from>
    <xdr:to>
      <xdr:col>50</xdr:col>
      <xdr:colOff>165100</xdr:colOff>
      <xdr:row>38</xdr:row>
      <xdr:rowOff>138249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129376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91728" y="664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98697</xdr:rowOff>
    </xdr:from>
    <xdr:to>
      <xdr:col>46</xdr:col>
      <xdr:colOff>38100</xdr:colOff>
      <xdr:row>39</xdr:row>
      <xdr:rowOff>28847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19974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109583</xdr:rowOff>
    </xdr:from>
    <xdr:to>
      <xdr:col>41</xdr:col>
      <xdr:colOff>101600</xdr:colOff>
      <xdr:row>39</xdr:row>
      <xdr:rowOff>39733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30860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141151</xdr:rowOff>
    </xdr:from>
    <xdr:to>
      <xdr:col>36</xdr:col>
      <xdr:colOff>165100</xdr:colOff>
      <xdr:row>39</xdr:row>
      <xdr:rowOff>71301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62428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4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68872</xdr:rowOff>
    </xdr:from>
    <xdr:to>
      <xdr:col>55</xdr:col>
      <xdr:colOff>0</xdr:colOff>
      <xdr:row>52</xdr:row>
      <xdr:rowOff>82474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984272"/>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82474</xdr:rowOff>
    </xdr:from>
    <xdr:to>
      <xdr:col>50</xdr:col>
      <xdr:colOff>114300</xdr:colOff>
      <xdr:row>52</xdr:row>
      <xdr:rowOff>134214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997874"/>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169016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59411" y="90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129489</xdr:rowOff>
    </xdr:from>
    <xdr:to>
      <xdr:col>45</xdr:col>
      <xdr:colOff>177800</xdr:colOff>
      <xdr:row>52</xdr:row>
      <xdr:rowOff>134214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04488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112496</xdr:rowOff>
    </xdr:from>
    <xdr:to>
      <xdr:col>41</xdr:col>
      <xdr:colOff>50800</xdr:colOff>
      <xdr:row>52</xdr:row>
      <xdr:rowOff>129489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02789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18072</xdr:rowOff>
    </xdr:from>
    <xdr:to>
      <xdr:col>55</xdr:col>
      <xdr:colOff>50800</xdr:colOff>
      <xdr:row>52</xdr:row>
      <xdr:rowOff>119672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9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40949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7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31674</xdr:rowOff>
    </xdr:from>
    <xdr:to>
      <xdr:col>50</xdr:col>
      <xdr:colOff>165100</xdr:colOff>
      <xdr:row>52</xdr:row>
      <xdr:rowOff>133274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9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149801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59411" y="872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83414</xdr:rowOff>
    </xdr:from>
    <xdr:to>
      <xdr:col>46</xdr:col>
      <xdr:colOff>38100</xdr:colOff>
      <xdr:row>53</xdr:row>
      <xdr:rowOff>13564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9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30091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77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78689</xdr:rowOff>
    </xdr:from>
    <xdr:to>
      <xdr:col>41</xdr:col>
      <xdr:colOff>101600</xdr:colOff>
      <xdr:row>53</xdr:row>
      <xdr:rowOff>8839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9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25366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7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61696</xdr:rowOff>
    </xdr:from>
    <xdr:to>
      <xdr:col>36</xdr:col>
      <xdr:colOff>165100</xdr:colOff>
      <xdr:row>52</xdr:row>
      <xdr:rowOff>163296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8373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7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40406</xdr:rowOff>
    </xdr:from>
    <xdr:to>
      <xdr:col>55</xdr:col>
      <xdr:colOff>0</xdr:colOff>
      <xdr:row>74</xdr:row>
      <xdr:rowOff>112676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556256"/>
          <a:ext cx="838200" cy="2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130164</xdr:rowOff>
    </xdr:from>
    <xdr:to>
      <xdr:col>50</xdr:col>
      <xdr:colOff>114300</xdr:colOff>
      <xdr:row>73</xdr:row>
      <xdr:rowOff>40406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03114"/>
          <a:ext cx="889000" cy="2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46709</xdr:rowOff>
    </xdr:from>
    <xdr:to>
      <xdr:col>45</xdr:col>
      <xdr:colOff>177800</xdr:colOff>
      <xdr:row>71</xdr:row>
      <xdr:rowOff>130164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048209"/>
          <a:ext cx="889000" cy="25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93780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46709</xdr:rowOff>
    </xdr:from>
    <xdr:to>
      <xdr:col>41</xdr:col>
      <xdr:colOff>50800</xdr:colOff>
      <xdr:row>71</xdr:row>
      <xdr:rowOff>131487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048209"/>
          <a:ext cx="889000" cy="2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13018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35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61876</xdr:rowOff>
    </xdr:from>
    <xdr:to>
      <xdr:col>55</xdr:col>
      <xdr:colOff>50800</xdr:colOff>
      <xdr:row>74</xdr:row>
      <xdr:rowOff>163476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40303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161056</xdr:rowOff>
    </xdr:from>
    <xdr:to>
      <xdr:col>50</xdr:col>
      <xdr:colOff>165100</xdr:colOff>
      <xdr:row>73</xdr:row>
      <xdr:rowOff>91206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82333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59411" y="125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79364</xdr:rowOff>
    </xdr:from>
    <xdr:to>
      <xdr:col>46</xdr:col>
      <xdr:colOff>38100</xdr:colOff>
      <xdr:row>72</xdr:row>
      <xdr:rowOff>9514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26041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167359</xdr:rowOff>
    </xdr:from>
    <xdr:to>
      <xdr:col>41</xdr:col>
      <xdr:colOff>101600</xdr:colOff>
      <xdr:row>70</xdr:row>
      <xdr:rowOff>97509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19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114036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80687</xdr:rowOff>
    </xdr:from>
    <xdr:to>
      <xdr:col>36</xdr:col>
      <xdr:colOff>165100</xdr:colOff>
      <xdr:row>72</xdr:row>
      <xdr:rowOff>10837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27364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147179</xdr:rowOff>
    </xdr:from>
    <xdr:to>
      <xdr:col>55</xdr:col>
      <xdr:colOff>0</xdr:colOff>
      <xdr:row>96</xdr:row>
      <xdr:rowOff>72834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34929"/>
          <a:ext cx="838200" cy="9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147179</xdr:rowOff>
    </xdr:from>
    <xdr:to>
      <xdr:col>50</xdr:col>
      <xdr:colOff>114300</xdr:colOff>
      <xdr:row>96</xdr:row>
      <xdr:rowOff>77521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34929"/>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77521</xdr:rowOff>
    </xdr:from>
    <xdr:to>
      <xdr:col>45</xdr:col>
      <xdr:colOff>177800</xdr:colOff>
      <xdr:row>96</xdr:row>
      <xdr:rowOff>110030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36721"/>
          <a:ext cx="889000" cy="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136010</xdr:rowOff>
    </xdr:from>
    <xdr:to>
      <xdr:col>41</xdr:col>
      <xdr:colOff>50800</xdr:colOff>
      <xdr:row>96</xdr:row>
      <xdr:rowOff>110030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3760"/>
          <a:ext cx="889000" cy="1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22034</xdr:rowOff>
    </xdr:from>
    <xdr:to>
      <xdr:col>55</xdr:col>
      <xdr:colOff>50800</xdr:colOff>
      <xdr:row>96</xdr:row>
      <xdr:rowOff>123634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44911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96379</xdr:rowOff>
    </xdr:from>
    <xdr:to>
      <xdr:col>50</xdr:col>
      <xdr:colOff>165100</xdr:colOff>
      <xdr:row>96</xdr:row>
      <xdr:rowOff>26529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43056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59411" y="161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26721</xdr:rowOff>
    </xdr:from>
    <xdr:to>
      <xdr:col>46</xdr:col>
      <xdr:colOff>38100</xdr:colOff>
      <xdr:row>96</xdr:row>
      <xdr:rowOff>128321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144848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59230</xdr:rowOff>
    </xdr:from>
    <xdr:to>
      <xdr:col>41</xdr:col>
      <xdr:colOff>101600</xdr:colOff>
      <xdr:row>96</xdr:row>
      <xdr:rowOff>160830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85210</xdr:rowOff>
    </xdr:from>
    <xdr:to>
      <xdr:col>36</xdr:col>
      <xdr:colOff>165100</xdr:colOff>
      <xdr:row>96</xdr:row>
      <xdr:rowOff>15360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31887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4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警察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5" name="警察費最小値テキスト">
          <a:extLst>
            <a:ext uri="{FF2B5EF4-FFF2-40B4-BE49-F238E27FC236}">
              <a16:creationId xmlns:a16="http://schemas.microsoft.com/office/drawing/2014/main" id="{00000000-0008-0000-0700-000003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7" name="警察費最大値テキスト">
          <a:extLst>
            <a:ext uri="{FF2B5EF4-FFF2-40B4-BE49-F238E27FC236}">
              <a16:creationId xmlns:a16="http://schemas.microsoft.com/office/drawing/2014/main" id="{00000000-0008-0000-0700-000005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2794</xdr:rowOff>
    </xdr:from>
    <xdr:to>
      <xdr:col>85</xdr:col>
      <xdr:colOff>127000</xdr:colOff>
      <xdr:row>37</xdr:row>
      <xdr:rowOff>96647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74994"/>
          <a:ext cx="838200" cy="2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0" name="警察費平均値テキスト">
          <a:extLst>
            <a:ext uri="{FF2B5EF4-FFF2-40B4-BE49-F238E27FC236}">
              <a16:creationId xmlns:a16="http://schemas.microsoft.com/office/drawing/2014/main" id="{00000000-0008-0000-0700-000008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63246</xdr:rowOff>
    </xdr:from>
    <xdr:to>
      <xdr:col>81</xdr:col>
      <xdr:colOff>50800</xdr:colOff>
      <xdr:row>37</xdr:row>
      <xdr:rowOff>96647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06896"/>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63246</xdr:rowOff>
    </xdr:from>
    <xdr:to>
      <xdr:col>76</xdr:col>
      <xdr:colOff>114300</xdr:colOff>
      <xdr:row>38</xdr:row>
      <xdr:rowOff>26162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06896"/>
          <a:ext cx="889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2413</xdr:rowOff>
    </xdr:from>
    <xdr:to>
      <xdr:col>71</xdr:col>
      <xdr:colOff>177800</xdr:colOff>
      <xdr:row>38</xdr:row>
      <xdr:rowOff>26162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17513"/>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123444</xdr:rowOff>
    </xdr:from>
    <xdr:to>
      <xdr:col>85</xdr:col>
      <xdr:colOff>177800</xdr:colOff>
      <xdr:row>36</xdr:row>
      <xdr:rowOff>53594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101871</xdr:rowOff>
    </xdr:from>
    <xdr:ext cx="534377" cy="259045"/>
    <xdr:sp macro="" textlink="">
      <xdr:nvSpPr>
        <xdr:cNvPr id="539" name="警察費該当値テキスト">
          <a:extLst>
            <a:ext uri="{FF2B5EF4-FFF2-40B4-BE49-F238E27FC236}">
              <a16:creationId xmlns:a16="http://schemas.microsoft.com/office/drawing/2014/main" id="{00000000-0008-0000-0700-00001B020000}"/>
            </a:ext>
          </a:extLst>
        </xdr:cNvPr>
        <xdr:cNvSpPr txBox="1"/>
      </xdr:nvSpPr>
      <xdr:spPr>
        <a:xfrm>
          <a:off x="16370300" y="61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45847</xdr:rowOff>
    </xdr:from>
    <xdr:to>
      <xdr:col>81</xdr:col>
      <xdr:colOff>101600</xdr:colOff>
      <xdr:row>37</xdr:row>
      <xdr:rowOff>147447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138574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01411" y="64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12446</xdr:rowOff>
    </xdr:from>
    <xdr:to>
      <xdr:col>76</xdr:col>
      <xdr:colOff>165100</xdr:colOff>
      <xdr:row>37</xdr:row>
      <xdr:rowOff>114046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105173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146812</xdr:rowOff>
    </xdr:from>
    <xdr:to>
      <xdr:col>72</xdr:col>
      <xdr:colOff>38100</xdr:colOff>
      <xdr:row>38</xdr:row>
      <xdr:rowOff>76962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68089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123063</xdr:rowOff>
    </xdr:from>
    <xdr:to>
      <xdr:col>67</xdr:col>
      <xdr:colOff>101600</xdr:colOff>
      <xdr:row>38</xdr:row>
      <xdr:rowOff>53213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44340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139091</xdr:rowOff>
    </xdr:from>
    <xdr:to>
      <xdr:col>85</xdr:col>
      <xdr:colOff>126364</xdr:colOff>
      <xdr:row>56</xdr:row>
      <xdr:rowOff>116859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11591"/>
          <a:ext cx="1269" cy="100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120686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116859</xdr:rowOff>
    </xdr:from>
    <xdr:to>
      <xdr:col>86</xdr:col>
      <xdr:colOff>25400</xdr:colOff>
      <xdr:row>56</xdr:row>
      <xdr:rowOff>116859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71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85768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8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139091</xdr:rowOff>
    </xdr:from>
    <xdr:to>
      <xdr:col>86</xdr:col>
      <xdr:colOff>25400</xdr:colOff>
      <xdr:row>50</xdr:row>
      <xdr:rowOff>139091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1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116859</xdr:rowOff>
    </xdr:from>
    <xdr:to>
      <xdr:col>85</xdr:col>
      <xdr:colOff>127000</xdr:colOff>
      <xdr:row>57</xdr:row>
      <xdr:rowOff>114364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18059"/>
          <a:ext cx="838200" cy="16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154773</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4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131896</xdr:rowOff>
    </xdr:from>
    <xdr:to>
      <xdr:col>85</xdr:col>
      <xdr:colOff>177800</xdr:colOff>
      <xdr:row>55</xdr:row>
      <xdr:rowOff>62046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39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41364</xdr:rowOff>
    </xdr:from>
    <xdr:to>
      <xdr:col>81</xdr:col>
      <xdr:colOff>50800</xdr:colOff>
      <xdr:row>57</xdr:row>
      <xdr:rowOff>114364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4014"/>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161366</xdr:rowOff>
    </xdr:from>
    <xdr:to>
      <xdr:col>81</xdr:col>
      <xdr:colOff>101600</xdr:colOff>
      <xdr:row>56</xdr:row>
      <xdr:rowOff>91516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108043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014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152330</xdr:rowOff>
    </xdr:from>
    <xdr:to>
      <xdr:col>76</xdr:col>
      <xdr:colOff>114300</xdr:colOff>
      <xdr:row>57</xdr:row>
      <xdr:rowOff>41364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53530"/>
          <a:ext cx="8890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102940</xdr:rowOff>
    </xdr:from>
    <xdr:to>
      <xdr:col>76</xdr:col>
      <xdr:colOff>165100</xdr:colOff>
      <xdr:row>56</xdr:row>
      <xdr:rowOff>33090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49617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152330</xdr:rowOff>
    </xdr:from>
    <xdr:to>
      <xdr:col>71</xdr:col>
      <xdr:colOff>177800</xdr:colOff>
      <xdr:row>57</xdr:row>
      <xdr:rowOff>12789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53530"/>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95434</xdr:rowOff>
    </xdr:from>
    <xdr:to>
      <xdr:col>72</xdr:col>
      <xdr:colOff>38100</xdr:colOff>
      <xdr:row>56</xdr:row>
      <xdr:rowOff>25584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42111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3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103130</xdr:rowOff>
    </xdr:from>
    <xdr:to>
      <xdr:col>67</xdr:col>
      <xdr:colOff>101600</xdr:colOff>
      <xdr:row>56</xdr:row>
      <xdr:rowOff>33280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49807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66059</xdr:rowOff>
    </xdr:from>
    <xdr:to>
      <xdr:col>85</xdr:col>
      <xdr:colOff>177800</xdr:colOff>
      <xdr:row>56</xdr:row>
      <xdr:rowOff>167659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152436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63564</xdr:rowOff>
    </xdr:from>
    <xdr:to>
      <xdr:col>81</xdr:col>
      <xdr:colOff>101600</xdr:colOff>
      <xdr:row>57</xdr:row>
      <xdr:rowOff>165164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156291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01411" y="99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162014</xdr:rowOff>
    </xdr:from>
    <xdr:to>
      <xdr:col>76</xdr:col>
      <xdr:colOff>165100</xdr:colOff>
      <xdr:row>57</xdr:row>
      <xdr:rowOff>92164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83291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101530</xdr:rowOff>
    </xdr:from>
    <xdr:to>
      <xdr:col>72</xdr:col>
      <xdr:colOff>38100</xdr:colOff>
      <xdr:row>57</xdr:row>
      <xdr:rowOff>31680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22807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133439</xdr:rowOff>
    </xdr:from>
    <xdr:to>
      <xdr:col>67</xdr:col>
      <xdr:colOff>101600</xdr:colOff>
      <xdr:row>57</xdr:row>
      <xdr:rowOff>63589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54716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135559</xdr:rowOff>
    </xdr:from>
    <xdr:to>
      <xdr:col>85</xdr:col>
      <xdr:colOff>127000</xdr:colOff>
      <xdr:row>78</xdr:row>
      <xdr:rowOff>139091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8659"/>
          <a:ext cx="8382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135559</xdr:rowOff>
    </xdr:from>
    <xdr:to>
      <xdr:col>81</xdr:col>
      <xdr:colOff>50800</xdr:colOff>
      <xdr:row>79</xdr:row>
      <xdr:rowOff>7086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865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7086</xdr:rowOff>
    </xdr:from>
    <xdr:to>
      <xdr:col>76</xdr:col>
      <xdr:colOff>114300</xdr:colOff>
      <xdr:row>79</xdr:row>
      <xdr:rowOff>8217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51636"/>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136652</xdr:rowOff>
    </xdr:from>
    <xdr:to>
      <xdr:col>71</xdr:col>
      <xdr:colOff>177800</xdr:colOff>
      <xdr:row>79</xdr:row>
      <xdr:rowOff>8217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975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88291</xdr:rowOff>
    </xdr:from>
    <xdr:to>
      <xdr:col>85</xdr:col>
      <xdr:colOff>177800</xdr:colOff>
      <xdr:row>79</xdr:row>
      <xdr:rowOff>18441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3218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84759</xdr:rowOff>
    </xdr:from>
    <xdr:to>
      <xdr:col>81</xdr:col>
      <xdr:colOff>101600</xdr:colOff>
      <xdr:row>79</xdr:row>
      <xdr:rowOff>14909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31436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33728" y="132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127736</xdr:rowOff>
    </xdr:from>
    <xdr:to>
      <xdr:col>76</xdr:col>
      <xdr:colOff>165100</xdr:colOff>
      <xdr:row>79</xdr:row>
      <xdr:rowOff>57886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74413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128867</xdr:rowOff>
    </xdr:from>
    <xdr:to>
      <xdr:col>72</xdr:col>
      <xdr:colOff>38100</xdr:colOff>
      <xdr:row>79</xdr:row>
      <xdr:rowOff>59017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50144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9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85852</xdr:rowOff>
    </xdr:from>
    <xdr:to>
      <xdr:col>67</xdr:col>
      <xdr:colOff>101600</xdr:colOff>
      <xdr:row>79</xdr:row>
      <xdr:rowOff>16002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32529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3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36733</xdr:rowOff>
    </xdr:from>
    <xdr:to>
      <xdr:col>85</xdr:col>
      <xdr:colOff>127000</xdr:colOff>
      <xdr:row>96</xdr:row>
      <xdr:rowOff>97475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95933"/>
          <a:ext cx="8382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93425</xdr:rowOff>
    </xdr:from>
    <xdr:to>
      <xdr:col>81</xdr:col>
      <xdr:colOff>50800</xdr:colOff>
      <xdr:row>96</xdr:row>
      <xdr:rowOff>97475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52625"/>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101878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01411" y="167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39965</xdr:rowOff>
    </xdr:from>
    <xdr:to>
      <xdr:col>76</xdr:col>
      <xdr:colOff>114300</xdr:colOff>
      <xdr:row>96</xdr:row>
      <xdr:rowOff>93425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99165"/>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49333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39965</xdr:rowOff>
    </xdr:from>
    <xdr:to>
      <xdr:col>71</xdr:col>
      <xdr:colOff>177800</xdr:colOff>
      <xdr:row>96</xdr:row>
      <xdr:rowOff>68965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99165"/>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44043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157383</xdr:rowOff>
    </xdr:from>
    <xdr:to>
      <xdr:col>85</xdr:col>
      <xdr:colOff>177800</xdr:colOff>
      <xdr:row>96</xdr:row>
      <xdr:rowOff>87533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8810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46675</xdr:rowOff>
    </xdr:from>
    <xdr:to>
      <xdr:col>81</xdr:col>
      <xdr:colOff>101600</xdr:colOff>
      <xdr:row>96</xdr:row>
      <xdr:rowOff>148275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164802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01411" y="162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42625</xdr:rowOff>
    </xdr:from>
    <xdr:to>
      <xdr:col>76</xdr:col>
      <xdr:colOff>165100</xdr:colOff>
      <xdr:row>96</xdr:row>
      <xdr:rowOff>144225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160752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160615</xdr:rowOff>
    </xdr:from>
    <xdr:to>
      <xdr:col>72</xdr:col>
      <xdr:colOff>38100</xdr:colOff>
      <xdr:row>96</xdr:row>
      <xdr:rowOff>90765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107292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2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18165</xdr:rowOff>
    </xdr:from>
    <xdr:to>
      <xdr:col>67</xdr:col>
      <xdr:colOff>101600</xdr:colOff>
      <xdr:row>96</xdr:row>
      <xdr:rowOff>119765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136292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5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目的別歳出に係る県民一人あたりの決算額の主な変動状況は以下のとおりです。</a:t>
          </a:r>
        </a:p>
        <a:p>
          <a:r>
            <a:rPr kumimoji="1" lang="ja-JP" altLang="en-US" sz="1300">
              <a:latin typeface="ＭＳ Ｐゴシック" panose="020B0600070205080204" pitchFamily="50" charset="-128"/>
              <a:ea typeface="ＭＳ Ｐゴシック" panose="020B0600070205080204" pitchFamily="50" charset="-128"/>
            </a:rPr>
            <a:t>　・商工費は新型コロナウイルス感染症対応のための制度融資の減等により前年度比</a:t>
          </a:r>
          <a:r>
            <a:rPr kumimoji="1" lang="en-US" altLang="ja-JP" sz="1300">
              <a:latin typeface="ＭＳ Ｐゴシック" panose="020B0600070205080204" pitchFamily="50" charset="-128"/>
              <a:ea typeface="ＭＳ Ｐゴシック" panose="020B0600070205080204" pitchFamily="50" charset="-128"/>
            </a:rPr>
            <a:t>14,926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51,655</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・教育費は、給与改定及び臨時削減の終了の伴う職員給与費の増及び退職手当の増等等により前年度比</a:t>
          </a:r>
          <a:r>
            <a:rPr kumimoji="1" lang="en-US" altLang="ja-JP" sz="1300">
              <a:latin typeface="ＭＳ Ｐゴシック" panose="020B0600070205080204" pitchFamily="50" charset="-128"/>
              <a:ea typeface="ＭＳ Ｐゴシック" panose="020B0600070205080204" pitchFamily="50" charset="-128"/>
            </a:rPr>
            <a:t>8,869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83,199</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引き続き、新潟県行財政基本方針に基づき、安定的な財政運営に取り組んでまいります。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年度以降の実質収支は、内部管理経費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の縮減や、県税収入の増等により、黒字を維持しています。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令和６年能登半島地震からの迅速な復旧・復興や大雪への対応等により相当規模の財政負担が生じたものの、県税収入の上振れ等が生じたことや、特別交付税をはじめとし た国の財政支援を最大限活用して対応したことなどにより、実質収支、実質単年度収支いずれも黒字となりました。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新潟県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病院事業会計において赤字（資金不足）が生じているものの、その比率は公営企業の経営健全化基準未満であり、その他の会計においては黒字であることから、連結実質赤字は生じていません。</a:t>
          </a:r>
        </a:p>
        <a:p>
          <a:r>
            <a:rPr kumimoji="1" lang="ja-JP" altLang="en-US" sz="1400">
              <a:latin typeface="ＭＳ ゴシック" pitchFamily="49" charset="-128"/>
              <a:ea typeface="ＭＳ ゴシック" pitchFamily="49" charset="-128"/>
            </a:rPr>
            <a:t>　今後とも、連結実質赤字が生じないよう、新潟県行財政基本方針に基づき、安定した財政運営に取り組んでまいります。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tabSelected="1" zoomScale="85" zoomScaleNormal="85"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1119989979</v>
      </c>
      <c r="BO4" s="370"/>
      <c r="BP4" s="370"/>
      <c r="BQ4" s="370"/>
      <c r="BR4" s="370"/>
      <c r="BS4" s="370"/>
      <c r="BT4" s="370"/>
      <c r="BU4" s="371"/>
      <c r="BV4" s="369">
        <v>1148075153</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2.4</v>
      </c>
      <c r="CU4" s="413"/>
      <c r="CV4" s="413"/>
      <c r="CW4" s="413"/>
      <c r="CX4" s="413"/>
      <c r="CY4" s="413"/>
      <c r="CZ4" s="413"/>
      <c r="DA4" s="414"/>
      <c r="DB4" s="412">
        <v>2.4</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1094763378</v>
      </c>
      <c r="BO5" s="380"/>
      <c r="BP5" s="380"/>
      <c r="BQ5" s="380"/>
      <c r="BR5" s="380"/>
      <c r="BS5" s="380"/>
      <c r="BT5" s="380"/>
      <c r="BU5" s="381"/>
      <c r="BV5" s="379">
        <v>1122782289</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93.8</v>
      </c>
      <c r="CU5" s="416"/>
      <c r="CV5" s="416"/>
      <c r="CW5" s="416"/>
      <c r="CX5" s="416"/>
      <c r="CY5" s="416"/>
      <c r="CZ5" s="416"/>
      <c r="DA5" s="417"/>
      <c r="DB5" s="415">
        <v>91.8</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12800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25226601</v>
      </c>
      <c r="BO6" s="380"/>
      <c r="BP6" s="380"/>
      <c r="BQ6" s="380"/>
      <c r="BR6" s="380"/>
      <c r="BS6" s="380"/>
      <c r="BT6" s="380"/>
      <c r="BU6" s="381"/>
      <c r="BV6" s="379">
        <v>25292864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94.2</v>
      </c>
      <c r="CU6" s="386"/>
      <c r="CV6" s="386"/>
      <c r="CW6" s="386"/>
      <c r="CX6" s="386"/>
      <c r="CY6" s="386"/>
      <c r="CZ6" s="386"/>
      <c r="DA6" s="387"/>
      <c r="DB6" s="385">
        <v>92.7</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10020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11622791</v>
      </c>
      <c r="BO7" s="380"/>
      <c r="BP7" s="380"/>
      <c r="BQ7" s="380"/>
      <c r="BR7" s="380"/>
      <c r="BS7" s="380"/>
      <c r="BT7" s="380"/>
      <c r="BU7" s="381"/>
      <c r="BV7" s="379">
        <v>12158844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559489800</v>
      </c>
      <c r="CU7" s="380"/>
      <c r="CV7" s="380"/>
      <c r="CW7" s="380"/>
      <c r="CX7" s="380"/>
      <c r="CY7" s="380"/>
      <c r="CZ7" s="380"/>
      <c r="DA7" s="381"/>
      <c r="DB7" s="379">
        <v>552223066</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8450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13603810</v>
      </c>
      <c r="BO8" s="380"/>
      <c r="BP8" s="380"/>
      <c r="BQ8" s="380"/>
      <c r="BR8" s="380"/>
      <c r="BS8" s="380"/>
      <c r="BT8" s="380"/>
      <c r="BU8" s="381"/>
      <c r="BV8" s="379">
        <v>13134020</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4">
        <v>0.46842</v>
      </c>
      <c r="CU8" s="465"/>
      <c r="CV8" s="465"/>
      <c r="CW8" s="465"/>
      <c r="CX8" s="465"/>
      <c r="CY8" s="465"/>
      <c r="CZ8" s="465"/>
      <c r="DA8" s="466"/>
      <c r="DB8" s="464">
        <v>0.44786999999999999</v>
      </c>
      <c r="DC8" s="465"/>
      <c r="DD8" s="465"/>
      <c r="DE8" s="465"/>
      <c r="DF8" s="465"/>
      <c r="DG8" s="465"/>
      <c r="DH8" s="465"/>
      <c r="DI8" s="466"/>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2201272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9920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469790</v>
      </c>
      <c r="BO9" s="380"/>
      <c r="BP9" s="380"/>
      <c r="BQ9" s="380"/>
      <c r="BR9" s="380"/>
      <c r="BS9" s="380"/>
      <c r="BT9" s="380"/>
      <c r="BU9" s="381"/>
      <c r="BV9" s="379">
        <v>-6150802</v>
      </c>
      <c r="BW9" s="380"/>
      <c r="BX9" s="380"/>
      <c r="BY9" s="380"/>
      <c r="BZ9" s="380"/>
      <c r="CA9" s="380"/>
      <c r="CB9" s="380"/>
      <c r="CC9" s="381"/>
      <c r="CD9" s="458" t="s">
        <v>108</v>
      </c>
      <c r="CE9" s="459"/>
      <c r="CF9" s="459"/>
      <c r="CG9" s="459"/>
      <c r="CH9" s="459"/>
      <c r="CI9" s="459"/>
      <c r="CJ9" s="459"/>
      <c r="CK9" s="459"/>
      <c r="CL9" s="459"/>
      <c r="CM9" s="459"/>
      <c r="CN9" s="459"/>
      <c r="CO9" s="459"/>
      <c r="CP9" s="459"/>
      <c r="CQ9" s="459"/>
      <c r="CR9" s="459"/>
      <c r="CS9" s="460"/>
      <c r="CT9" s="415">
        <v>21.8</v>
      </c>
      <c r="CU9" s="416"/>
      <c r="CV9" s="416"/>
      <c r="CW9" s="416"/>
      <c r="CX9" s="416"/>
      <c r="CY9" s="416"/>
      <c r="CZ9" s="416"/>
      <c r="DA9" s="417"/>
      <c r="DB9" s="415">
        <v>22.1</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61" t="s">
        <v>109</v>
      </c>
      <c r="M10" s="462"/>
      <c r="N10" s="462"/>
      <c r="O10" s="462"/>
      <c r="P10" s="462"/>
      <c r="Q10" s="463"/>
      <c r="R10" s="372">
        <v>2304264</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8680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22539635</v>
      </c>
      <c r="BO10" s="380"/>
      <c r="BP10" s="380"/>
      <c r="BQ10" s="380"/>
      <c r="BR10" s="380"/>
      <c r="BS10" s="380"/>
      <c r="BT10" s="380"/>
      <c r="BU10" s="381"/>
      <c r="BV10" s="379">
        <v>20206948</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51</v>
      </c>
      <c r="AJ11" s="373"/>
      <c r="AK11" s="373"/>
      <c r="AL11" s="373"/>
      <c r="AM11" s="373"/>
      <c r="AN11" s="373"/>
      <c r="AO11" s="373"/>
      <c r="AP11" s="374"/>
      <c r="AQ11" s="372">
        <v>7940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7" t="s">
        <v>118</v>
      </c>
      <c r="CU11" s="468"/>
      <c r="CV11" s="468"/>
      <c r="CW11" s="468"/>
      <c r="CX11" s="468"/>
      <c r="CY11" s="468"/>
      <c r="CZ11" s="468"/>
      <c r="DA11" s="469"/>
      <c r="DB11" s="467" t="s">
        <v>118</v>
      </c>
      <c r="DC11" s="468"/>
      <c r="DD11" s="468"/>
      <c r="DE11" s="468"/>
      <c r="DF11" s="468"/>
      <c r="DG11" s="468"/>
      <c r="DH11" s="468"/>
      <c r="DI11" s="469"/>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2110754</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20964760</v>
      </c>
      <c r="BO12" s="380"/>
      <c r="BP12" s="380"/>
      <c r="BQ12" s="380"/>
      <c r="BR12" s="380"/>
      <c r="BS12" s="380"/>
      <c r="BT12" s="380"/>
      <c r="BU12" s="381"/>
      <c r="BV12" s="379">
        <v>17500000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7" t="s">
        <v>118</v>
      </c>
      <c r="CU12" s="468"/>
      <c r="CV12" s="468"/>
      <c r="CW12" s="468"/>
      <c r="CX12" s="468"/>
      <c r="CY12" s="468"/>
      <c r="CZ12" s="468"/>
      <c r="DA12" s="469"/>
      <c r="DB12" s="467" t="s">
        <v>118</v>
      </c>
      <c r="DC12" s="468"/>
      <c r="DD12" s="468"/>
      <c r="DE12" s="468"/>
      <c r="DF12" s="468"/>
      <c r="DG12" s="468"/>
      <c r="DH12" s="468"/>
      <c r="DI12" s="469"/>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2086969</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2044665</v>
      </c>
      <c r="BO13" s="380"/>
      <c r="BP13" s="380"/>
      <c r="BQ13" s="380"/>
      <c r="BR13" s="380"/>
      <c r="BS13" s="380"/>
      <c r="BT13" s="380"/>
      <c r="BU13" s="381"/>
      <c r="BV13" s="379">
        <v>-3443854</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18.600000000000001</v>
      </c>
      <c r="CU13" s="416"/>
      <c r="CV13" s="416"/>
      <c r="CW13" s="416"/>
      <c r="CX13" s="416"/>
      <c r="CY13" s="416"/>
      <c r="CZ13" s="416"/>
      <c r="DA13" s="417"/>
      <c r="DB13" s="415">
        <v>18.399999999999999</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2137672</v>
      </c>
      <c r="S14" s="508"/>
      <c r="T14" s="508"/>
      <c r="U14" s="508"/>
      <c r="V14" s="509"/>
      <c r="W14" s="424"/>
      <c r="X14" s="425"/>
      <c r="Y14" s="426"/>
      <c r="Z14" s="461" t="s">
        <v>131</v>
      </c>
      <c r="AA14" s="462"/>
      <c r="AB14" s="462"/>
      <c r="AC14" s="462"/>
      <c r="AD14" s="462"/>
      <c r="AE14" s="462"/>
      <c r="AF14" s="462"/>
      <c r="AG14" s="462"/>
      <c r="AH14" s="463"/>
      <c r="AI14" s="372">
        <v>7034</v>
      </c>
      <c r="AJ14" s="373"/>
      <c r="AK14" s="373"/>
      <c r="AL14" s="373"/>
      <c r="AM14" s="374"/>
      <c r="AN14" s="372">
        <v>23620172</v>
      </c>
      <c r="AO14" s="373"/>
      <c r="AP14" s="373"/>
      <c r="AQ14" s="373"/>
      <c r="AR14" s="373"/>
      <c r="AS14" s="374"/>
      <c r="AT14" s="372">
        <v>3358</v>
      </c>
      <c r="AU14" s="373"/>
      <c r="AV14" s="373"/>
      <c r="AW14" s="373"/>
      <c r="AX14" s="373"/>
      <c r="AY14" s="375"/>
      <c r="AZ14" s="366" t="s">
        <v>132</v>
      </c>
      <c r="BA14" s="367"/>
      <c r="BB14" s="367"/>
      <c r="BC14" s="367"/>
      <c r="BD14" s="367"/>
      <c r="BE14" s="367"/>
      <c r="BF14" s="367"/>
      <c r="BG14" s="367"/>
      <c r="BH14" s="367"/>
      <c r="BI14" s="367"/>
      <c r="BJ14" s="367"/>
      <c r="BK14" s="367"/>
      <c r="BL14" s="367"/>
      <c r="BM14" s="368"/>
      <c r="BN14" s="369">
        <v>236595051</v>
      </c>
      <c r="BO14" s="370"/>
      <c r="BP14" s="370"/>
      <c r="BQ14" s="370"/>
      <c r="BR14" s="370"/>
      <c r="BS14" s="370"/>
      <c r="BT14" s="370"/>
      <c r="BU14" s="371"/>
      <c r="BV14" s="369">
        <v>228150127</v>
      </c>
      <c r="BW14" s="370"/>
      <c r="BX14" s="370"/>
      <c r="BY14" s="370"/>
      <c r="BZ14" s="370"/>
      <c r="CA14" s="370"/>
      <c r="CB14" s="370"/>
      <c r="CC14" s="371"/>
      <c r="CD14" s="458" t="s">
        <v>133</v>
      </c>
      <c r="CE14" s="459"/>
      <c r="CF14" s="459"/>
      <c r="CG14" s="459"/>
      <c r="CH14" s="459"/>
      <c r="CI14" s="459"/>
      <c r="CJ14" s="459"/>
      <c r="CK14" s="459"/>
      <c r="CL14" s="459"/>
      <c r="CM14" s="459"/>
      <c r="CN14" s="459"/>
      <c r="CO14" s="459"/>
      <c r="CP14" s="459"/>
      <c r="CQ14" s="459"/>
      <c r="CR14" s="459"/>
      <c r="CS14" s="460"/>
      <c r="CT14" s="510">
        <v>287</v>
      </c>
      <c r="CU14" s="511"/>
      <c r="CV14" s="511"/>
      <c r="CW14" s="511"/>
      <c r="CX14" s="511"/>
      <c r="CY14" s="511"/>
      <c r="CZ14" s="511"/>
      <c r="DA14" s="512"/>
      <c r="DB14" s="510">
        <v>297.8</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2116527</v>
      </c>
      <c r="S15" s="508"/>
      <c r="T15" s="508"/>
      <c r="U15" s="508"/>
      <c r="V15" s="509"/>
      <c r="W15" s="424"/>
      <c r="X15" s="425"/>
      <c r="Y15" s="426"/>
      <c r="Z15" s="461" t="s">
        <v>134</v>
      </c>
      <c r="AA15" s="462"/>
      <c r="AB15" s="462"/>
      <c r="AC15" s="462"/>
      <c r="AD15" s="462"/>
      <c r="AE15" s="462"/>
      <c r="AF15" s="462"/>
      <c r="AG15" s="462"/>
      <c r="AH15" s="463"/>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496940021</v>
      </c>
      <c r="BO15" s="380"/>
      <c r="BP15" s="380"/>
      <c r="BQ15" s="380"/>
      <c r="BR15" s="380"/>
      <c r="BS15" s="380"/>
      <c r="BT15" s="380"/>
      <c r="BU15" s="381"/>
      <c r="BV15" s="379">
        <v>489808434</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61" t="s">
        <v>139</v>
      </c>
      <c r="AA16" s="462"/>
      <c r="AB16" s="462"/>
      <c r="AC16" s="462"/>
      <c r="AD16" s="462"/>
      <c r="AE16" s="462"/>
      <c r="AF16" s="462"/>
      <c r="AG16" s="462"/>
      <c r="AH16" s="463"/>
      <c r="AI16" s="372">
        <v>317</v>
      </c>
      <c r="AJ16" s="373"/>
      <c r="AK16" s="373"/>
      <c r="AL16" s="373"/>
      <c r="AM16" s="374"/>
      <c r="AN16" s="372">
        <v>1022642</v>
      </c>
      <c r="AO16" s="373"/>
      <c r="AP16" s="373"/>
      <c r="AQ16" s="373"/>
      <c r="AR16" s="373"/>
      <c r="AS16" s="374"/>
      <c r="AT16" s="372">
        <v>3226</v>
      </c>
      <c r="AU16" s="373"/>
      <c r="AV16" s="373"/>
      <c r="AW16" s="373"/>
      <c r="AX16" s="373"/>
      <c r="AY16" s="375"/>
      <c r="AZ16" s="376" t="s">
        <v>140</v>
      </c>
      <c r="BA16" s="377"/>
      <c r="BB16" s="377"/>
      <c r="BC16" s="377"/>
      <c r="BD16" s="377"/>
      <c r="BE16" s="377"/>
      <c r="BF16" s="377"/>
      <c r="BG16" s="377"/>
      <c r="BH16" s="377"/>
      <c r="BI16" s="377"/>
      <c r="BJ16" s="377"/>
      <c r="BK16" s="377"/>
      <c r="BL16" s="377"/>
      <c r="BM16" s="378"/>
      <c r="BN16" s="379">
        <v>296846060</v>
      </c>
      <c r="BO16" s="380"/>
      <c r="BP16" s="380"/>
      <c r="BQ16" s="380"/>
      <c r="BR16" s="380"/>
      <c r="BS16" s="380"/>
      <c r="BT16" s="380"/>
      <c r="BU16" s="381"/>
      <c r="BV16" s="379">
        <v>285496007</v>
      </c>
      <c r="BW16" s="380"/>
      <c r="BX16" s="380"/>
      <c r="BY16" s="380"/>
      <c r="BZ16" s="380"/>
      <c r="CA16" s="380"/>
      <c r="CB16" s="380"/>
      <c r="CC16" s="381"/>
      <c r="CD16" s="150"/>
      <c r="CE16" s="521" t="s">
        <v>141</v>
      </c>
      <c r="CF16" s="521"/>
      <c r="CG16" s="521"/>
      <c r="CH16" s="521"/>
      <c r="CI16" s="521"/>
      <c r="CJ16" s="521"/>
      <c r="CK16" s="521"/>
      <c r="CL16" s="521"/>
      <c r="CM16" s="521"/>
      <c r="CN16" s="521"/>
      <c r="CO16" s="521"/>
      <c r="CP16" s="521"/>
      <c r="CQ16" s="521"/>
      <c r="CR16" s="521"/>
      <c r="CS16" s="522"/>
      <c r="CT16" s="415">
        <v>0</v>
      </c>
      <c r="CU16" s="416"/>
      <c r="CV16" s="416"/>
      <c r="CW16" s="416"/>
      <c r="CX16" s="416"/>
      <c r="CY16" s="416"/>
      <c r="CZ16" s="416"/>
      <c r="DA16" s="417"/>
      <c r="DB16" s="415" t="s">
        <v>118</v>
      </c>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142</v>
      </c>
      <c r="N17" s="524"/>
      <c r="O17" s="524"/>
      <c r="P17" s="524"/>
      <c r="Q17" s="525"/>
      <c r="R17" s="518" t="s">
        <v>143</v>
      </c>
      <c r="S17" s="519"/>
      <c r="T17" s="519"/>
      <c r="U17" s="519"/>
      <c r="V17" s="520"/>
      <c r="W17" s="424"/>
      <c r="X17" s="425"/>
      <c r="Y17" s="426"/>
      <c r="Z17" s="461" t="s">
        <v>144</v>
      </c>
      <c r="AA17" s="462"/>
      <c r="AB17" s="462"/>
      <c r="AC17" s="462"/>
      <c r="AD17" s="462"/>
      <c r="AE17" s="462"/>
      <c r="AF17" s="462"/>
      <c r="AG17" s="462"/>
      <c r="AH17" s="463"/>
      <c r="AI17" s="372">
        <v>4205</v>
      </c>
      <c r="AJ17" s="373"/>
      <c r="AK17" s="373"/>
      <c r="AL17" s="373"/>
      <c r="AM17" s="374"/>
      <c r="AN17" s="372">
        <v>14006855</v>
      </c>
      <c r="AO17" s="373"/>
      <c r="AP17" s="373"/>
      <c r="AQ17" s="373"/>
      <c r="AR17" s="373"/>
      <c r="AS17" s="374"/>
      <c r="AT17" s="372">
        <v>3331</v>
      </c>
      <c r="AU17" s="373"/>
      <c r="AV17" s="373"/>
      <c r="AW17" s="373"/>
      <c r="AX17" s="373"/>
      <c r="AY17" s="375"/>
      <c r="AZ17" s="376" t="s">
        <v>145</v>
      </c>
      <c r="BA17" s="377"/>
      <c r="BB17" s="377"/>
      <c r="BC17" s="377"/>
      <c r="BD17" s="377"/>
      <c r="BE17" s="377"/>
      <c r="BF17" s="377"/>
      <c r="BG17" s="377"/>
      <c r="BH17" s="377"/>
      <c r="BI17" s="377"/>
      <c r="BJ17" s="377"/>
      <c r="BK17" s="377"/>
      <c r="BL17" s="377"/>
      <c r="BM17" s="378"/>
      <c r="BN17" s="379">
        <v>537893332</v>
      </c>
      <c r="BO17" s="380"/>
      <c r="BP17" s="380"/>
      <c r="BQ17" s="380"/>
      <c r="BR17" s="380"/>
      <c r="BS17" s="380"/>
      <c r="BT17" s="380"/>
      <c r="BU17" s="381"/>
      <c r="BV17" s="379">
        <v>510681798</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146</v>
      </c>
      <c r="C18" s="407"/>
      <c r="D18" s="407"/>
      <c r="E18" s="407"/>
      <c r="F18" s="407"/>
      <c r="G18" s="407"/>
      <c r="H18" s="407"/>
      <c r="I18" s="407"/>
      <c r="J18" s="407"/>
      <c r="K18" s="526"/>
      <c r="L18" s="527">
        <v>12584</v>
      </c>
      <c r="M18" s="528"/>
      <c r="N18" s="528"/>
      <c r="O18" s="528"/>
      <c r="P18" s="528"/>
      <c r="Q18" s="528"/>
      <c r="R18" s="528"/>
      <c r="S18" s="528"/>
      <c r="T18" s="528"/>
      <c r="U18" s="528"/>
      <c r="V18" s="528"/>
      <c r="W18" s="424"/>
      <c r="X18" s="425"/>
      <c r="Y18" s="426"/>
      <c r="Z18" s="461" t="s">
        <v>147</v>
      </c>
      <c r="AA18" s="462"/>
      <c r="AB18" s="462"/>
      <c r="AC18" s="462"/>
      <c r="AD18" s="462"/>
      <c r="AE18" s="462"/>
      <c r="AF18" s="462"/>
      <c r="AG18" s="462"/>
      <c r="AH18" s="463"/>
      <c r="AI18" s="372">
        <v>12645</v>
      </c>
      <c r="AJ18" s="373"/>
      <c r="AK18" s="373"/>
      <c r="AL18" s="373"/>
      <c r="AM18" s="374"/>
      <c r="AN18" s="372">
        <v>47864114</v>
      </c>
      <c r="AO18" s="373"/>
      <c r="AP18" s="373"/>
      <c r="AQ18" s="373"/>
      <c r="AR18" s="373"/>
      <c r="AS18" s="374"/>
      <c r="AT18" s="372">
        <v>3785</v>
      </c>
      <c r="AU18" s="373"/>
      <c r="AV18" s="373"/>
      <c r="AW18" s="373"/>
      <c r="AX18" s="373"/>
      <c r="AY18" s="375"/>
      <c r="AZ18" s="491" t="s">
        <v>148</v>
      </c>
      <c r="BA18" s="492"/>
      <c r="BB18" s="492"/>
      <c r="BC18" s="492"/>
      <c r="BD18" s="492"/>
      <c r="BE18" s="492"/>
      <c r="BF18" s="492"/>
      <c r="BG18" s="492"/>
      <c r="BH18" s="492"/>
      <c r="BI18" s="492"/>
      <c r="BJ18" s="492"/>
      <c r="BK18" s="492"/>
      <c r="BL18" s="492"/>
      <c r="BM18" s="493"/>
      <c r="BN18" s="529">
        <v>742368413</v>
      </c>
      <c r="BO18" s="530"/>
      <c r="BP18" s="530"/>
      <c r="BQ18" s="530"/>
      <c r="BR18" s="530"/>
      <c r="BS18" s="530"/>
      <c r="BT18" s="530"/>
      <c r="BU18" s="531"/>
      <c r="BV18" s="529">
        <v>728830109</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149</v>
      </c>
      <c r="C19" s="407"/>
      <c r="D19" s="407"/>
      <c r="E19" s="407"/>
      <c r="F19" s="407"/>
      <c r="G19" s="407"/>
      <c r="H19" s="407"/>
      <c r="I19" s="407"/>
      <c r="J19" s="407"/>
      <c r="K19" s="526"/>
      <c r="L19" s="527">
        <v>168</v>
      </c>
      <c r="M19" s="528"/>
      <c r="N19" s="528"/>
      <c r="O19" s="528"/>
      <c r="P19" s="528"/>
      <c r="Q19" s="528"/>
      <c r="R19" s="528"/>
      <c r="S19" s="528"/>
      <c r="T19" s="528"/>
      <c r="U19" s="528"/>
      <c r="V19" s="528"/>
      <c r="W19" s="424"/>
      <c r="X19" s="425"/>
      <c r="Y19" s="426"/>
      <c r="Z19" s="461" t="s">
        <v>150</v>
      </c>
      <c r="AA19" s="462"/>
      <c r="AB19" s="462"/>
      <c r="AC19" s="462"/>
      <c r="AD19" s="462"/>
      <c r="AE19" s="462"/>
      <c r="AF19" s="462"/>
      <c r="AG19" s="462"/>
      <c r="AH19" s="463"/>
      <c r="AI19" s="372">
        <v>742</v>
      </c>
      <c r="AJ19" s="373"/>
      <c r="AK19" s="373"/>
      <c r="AL19" s="373"/>
      <c r="AM19" s="374"/>
      <c r="AN19" s="372">
        <v>2134734</v>
      </c>
      <c r="AO19" s="373"/>
      <c r="AP19" s="373"/>
      <c r="AQ19" s="373"/>
      <c r="AR19" s="373"/>
      <c r="AS19" s="374"/>
      <c r="AT19" s="372">
        <v>2877</v>
      </c>
      <c r="AU19" s="373"/>
      <c r="AV19" s="373"/>
      <c r="AW19" s="373"/>
      <c r="AX19" s="373"/>
      <c r="AY19" s="375"/>
      <c r="AZ19" s="366" t="s">
        <v>151</v>
      </c>
      <c r="BA19" s="367"/>
      <c r="BB19" s="367"/>
      <c r="BC19" s="367"/>
      <c r="BD19" s="367"/>
      <c r="BE19" s="367"/>
      <c r="BF19" s="367"/>
      <c r="BG19" s="367"/>
      <c r="BH19" s="367"/>
      <c r="BI19" s="367"/>
      <c r="BJ19" s="367"/>
      <c r="BK19" s="367"/>
      <c r="BL19" s="367"/>
      <c r="BM19" s="368"/>
      <c r="BN19" s="369">
        <v>2285590840</v>
      </c>
      <c r="BO19" s="370"/>
      <c r="BP19" s="370"/>
      <c r="BQ19" s="370"/>
      <c r="BR19" s="370"/>
      <c r="BS19" s="370"/>
      <c r="BT19" s="370"/>
      <c r="BU19" s="371"/>
      <c r="BV19" s="369">
        <v>2341813657</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152</v>
      </c>
      <c r="C20" s="407"/>
      <c r="D20" s="407"/>
      <c r="E20" s="407"/>
      <c r="F20" s="407"/>
      <c r="G20" s="407"/>
      <c r="H20" s="407"/>
      <c r="I20" s="407"/>
      <c r="J20" s="407"/>
      <c r="K20" s="526"/>
      <c r="L20" s="527">
        <v>864750</v>
      </c>
      <c r="M20" s="528"/>
      <c r="N20" s="528"/>
      <c r="O20" s="528"/>
      <c r="P20" s="528"/>
      <c r="Q20" s="528"/>
      <c r="R20" s="528"/>
      <c r="S20" s="528"/>
      <c r="T20" s="528"/>
      <c r="U20" s="528"/>
      <c r="V20" s="528"/>
      <c r="W20" s="427"/>
      <c r="X20" s="428"/>
      <c r="Y20" s="429"/>
      <c r="Z20" s="461" t="s">
        <v>153</v>
      </c>
      <c r="AA20" s="462"/>
      <c r="AB20" s="462"/>
      <c r="AC20" s="462"/>
      <c r="AD20" s="462"/>
      <c r="AE20" s="462"/>
      <c r="AF20" s="462"/>
      <c r="AG20" s="462"/>
      <c r="AH20" s="463"/>
      <c r="AI20" s="372">
        <v>24626</v>
      </c>
      <c r="AJ20" s="373"/>
      <c r="AK20" s="373"/>
      <c r="AL20" s="373"/>
      <c r="AM20" s="374"/>
      <c r="AN20" s="372">
        <v>87625875</v>
      </c>
      <c r="AO20" s="373"/>
      <c r="AP20" s="373"/>
      <c r="AQ20" s="373"/>
      <c r="AR20" s="373"/>
      <c r="AS20" s="374"/>
      <c r="AT20" s="372">
        <v>3558</v>
      </c>
      <c r="AU20" s="373"/>
      <c r="AV20" s="373"/>
      <c r="AW20" s="373"/>
      <c r="AX20" s="373"/>
      <c r="AY20" s="375"/>
      <c r="AZ20" s="376" t="s">
        <v>154</v>
      </c>
      <c r="BA20" s="377"/>
      <c r="BB20" s="377"/>
      <c r="BC20" s="377"/>
      <c r="BD20" s="377"/>
      <c r="BE20" s="377"/>
      <c r="BF20" s="377"/>
      <c r="BG20" s="377"/>
      <c r="BH20" s="377"/>
      <c r="BI20" s="377"/>
      <c r="BJ20" s="377"/>
      <c r="BK20" s="377"/>
      <c r="BL20" s="377"/>
      <c r="BM20" s="378"/>
      <c r="BN20" s="379">
        <v>135717126</v>
      </c>
      <c r="BO20" s="380"/>
      <c r="BP20" s="380"/>
      <c r="BQ20" s="380"/>
      <c r="BR20" s="380"/>
      <c r="BS20" s="380"/>
      <c r="BT20" s="380"/>
      <c r="BU20" s="381"/>
      <c r="BV20" s="379">
        <v>155420375</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155</v>
      </c>
      <c r="X21" s="533"/>
      <c r="Y21" s="533"/>
      <c r="Z21" s="533"/>
      <c r="AA21" s="533"/>
      <c r="AB21" s="533"/>
      <c r="AC21" s="533"/>
      <c r="AD21" s="533"/>
      <c r="AE21" s="533"/>
      <c r="AF21" s="533"/>
      <c r="AG21" s="533"/>
      <c r="AH21" s="534"/>
      <c r="AI21" s="535">
        <v>99.5</v>
      </c>
      <c r="AJ21" s="536"/>
      <c r="AK21" s="536"/>
      <c r="AL21" s="536"/>
      <c r="AM21" s="536"/>
      <c r="AN21" s="536"/>
      <c r="AO21" s="536"/>
      <c r="AP21" s="536"/>
      <c r="AQ21" s="536"/>
      <c r="AR21" s="536"/>
      <c r="AS21" s="536"/>
      <c r="AT21" s="536"/>
      <c r="AU21" s="536"/>
      <c r="AV21" s="536"/>
      <c r="AW21" s="536"/>
      <c r="AX21" s="536"/>
      <c r="AY21" s="537"/>
      <c r="AZ21" s="491" t="s">
        <v>156</v>
      </c>
      <c r="BA21" s="492"/>
      <c r="BB21" s="492"/>
      <c r="BC21" s="492"/>
      <c r="BD21" s="492"/>
      <c r="BE21" s="492"/>
      <c r="BF21" s="492"/>
      <c r="BG21" s="492"/>
      <c r="BH21" s="492"/>
      <c r="BI21" s="492"/>
      <c r="BJ21" s="492"/>
      <c r="BK21" s="492"/>
      <c r="BL21" s="492"/>
      <c r="BM21" s="493"/>
      <c r="BN21" s="529">
        <v>1660217299</v>
      </c>
      <c r="BO21" s="530"/>
      <c r="BP21" s="530"/>
      <c r="BQ21" s="530"/>
      <c r="BR21" s="530"/>
      <c r="BS21" s="530"/>
      <c r="BT21" s="530"/>
      <c r="BU21" s="531"/>
      <c r="BV21" s="529">
        <v>1686174926</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157</v>
      </c>
      <c r="BA22" s="377"/>
      <c r="BB22" s="377"/>
      <c r="BC22" s="377"/>
      <c r="BD22" s="377"/>
      <c r="BE22" s="377"/>
      <c r="BF22" s="377"/>
      <c r="BG22" s="377"/>
      <c r="BH22" s="377"/>
      <c r="BI22" s="377"/>
      <c r="BJ22" s="377"/>
      <c r="BK22" s="377"/>
      <c r="BL22" s="377"/>
      <c r="BM22" s="378"/>
      <c r="BN22" s="379">
        <v>73411096</v>
      </c>
      <c r="BO22" s="380"/>
      <c r="BP22" s="380"/>
      <c r="BQ22" s="380"/>
      <c r="BR22" s="380"/>
      <c r="BS22" s="380"/>
      <c r="BT22" s="380"/>
      <c r="BU22" s="381"/>
      <c r="BV22" s="379">
        <v>75960292</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158</v>
      </c>
      <c r="BA23" s="377"/>
      <c r="BB23" s="377"/>
      <c r="BC23" s="377"/>
      <c r="BD23" s="377"/>
      <c r="BE23" s="377"/>
      <c r="BF23" s="377"/>
      <c r="BG23" s="377"/>
      <c r="BH23" s="377"/>
      <c r="BI23" s="377"/>
      <c r="BJ23" s="377"/>
      <c r="BK23" s="377"/>
      <c r="BL23" s="377"/>
      <c r="BM23" s="378"/>
      <c r="BN23" s="379">
        <v>3032819</v>
      </c>
      <c r="BO23" s="380"/>
      <c r="BP23" s="380"/>
      <c r="BQ23" s="380"/>
      <c r="BR23" s="380"/>
      <c r="BS23" s="380"/>
      <c r="BT23" s="380"/>
      <c r="BU23" s="381"/>
      <c r="BV23" s="379">
        <v>3267247</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159</v>
      </c>
      <c r="BA24" s="377"/>
      <c r="BB24" s="377"/>
      <c r="BC24" s="377"/>
      <c r="BD24" s="377"/>
      <c r="BE24" s="377"/>
      <c r="BF24" s="377"/>
      <c r="BG24" s="377"/>
      <c r="BH24" s="377"/>
      <c r="BI24" s="377"/>
      <c r="BJ24" s="377"/>
      <c r="BK24" s="377"/>
      <c r="BL24" s="377"/>
      <c r="BM24" s="378"/>
      <c r="BN24" s="379">
        <v>1639372</v>
      </c>
      <c r="BO24" s="380"/>
      <c r="BP24" s="380"/>
      <c r="BQ24" s="380"/>
      <c r="BR24" s="380"/>
      <c r="BS24" s="380"/>
      <c r="BT24" s="380"/>
      <c r="BU24" s="381"/>
      <c r="BV24" s="379">
        <v>1639310</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58" t="s">
        <v>160</v>
      </c>
      <c r="BA25" s="459"/>
      <c r="BB25" s="459"/>
      <c r="BC25" s="459"/>
      <c r="BD25" s="459"/>
      <c r="BE25" s="459"/>
      <c r="BF25" s="459"/>
      <c r="BG25" s="459"/>
      <c r="BH25" s="459"/>
      <c r="BI25" s="459"/>
      <c r="BJ25" s="459"/>
      <c r="BK25" s="459"/>
      <c r="BL25" s="459"/>
      <c r="BM25" s="460"/>
      <c r="BN25" s="529">
        <v>1384240</v>
      </c>
      <c r="BO25" s="530"/>
      <c r="BP25" s="530"/>
      <c r="BQ25" s="530"/>
      <c r="BR25" s="530"/>
      <c r="BS25" s="530"/>
      <c r="BT25" s="530"/>
      <c r="BU25" s="531"/>
      <c r="BV25" s="529">
        <v>1384240</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161</v>
      </c>
      <c r="BA26" s="540"/>
      <c r="BB26" s="540"/>
      <c r="BC26" s="541"/>
      <c r="BD26" s="366" t="s">
        <v>46</v>
      </c>
      <c r="BE26" s="367"/>
      <c r="BF26" s="367"/>
      <c r="BG26" s="367"/>
      <c r="BH26" s="367"/>
      <c r="BI26" s="367"/>
      <c r="BJ26" s="367"/>
      <c r="BK26" s="367"/>
      <c r="BL26" s="367"/>
      <c r="BM26" s="368"/>
      <c r="BN26" s="369">
        <v>53099991</v>
      </c>
      <c r="BO26" s="370"/>
      <c r="BP26" s="370"/>
      <c r="BQ26" s="370"/>
      <c r="BR26" s="370"/>
      <c r="BS26" s="370"/>
      <c r="BT26" s="370"/>
      <c r="BU26" s="371"/>
      <c r="BV26" s="369">
        <v>51525116</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162</v>
      </c>
      <c r="BE27" s="377"/>
      <c r="BF27" s="377"/>
      <c r="BG27" s="377"/>
      <c r="BH27" s="377"/>
      <c r="BI27" s="377"/>
      <c r="BJ27" s="377"/>
      <c r="BK27" s="377"/>
      <c r="BL27" s="377"/>
      <c r="BM27" s="378"/>
      <c r="BN27" s="379">
        <v>44707183</v>
      </c>
      <c r="BO27" s="380"/>
      <c r="BP27" s="380"/>
      <c r="BQ27" s="380"/>
      <c r="BR27" s="380"/>
      <c r="BS27" s="380"/>
      <c r="BT27" s="380"/>
      <c r="BU27" s="381"/>
      <c r="BV27" s="379">
        <v>43307182</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37238147</v>
      </c>
      <c r="BO28" s="530"/>
      <c r="BP28" s="530"/>
      <c r="BQ28" s="530"/>
      <c r="BR28" s="530"/>
      <c r="BS28" s="530"/>
      <c r="BT28" s="530"/>
      <c r="BU28" s="531"/>
      <c r="BV28" s="529">
        <v>37764633</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163</v>
      </c>
      <c r="D30" s="538"/>
      <c r="E30" s="538"/>
      <c r="F30" s="538"/>
      <c r="G30" s="538"/>
      <c r="H30" s="538"/>
      <c r="I30" s="538"/>
      <c r="J30" s="538"/>
      <c r="K30" s="538"/>
      <c r="L30" s="538"/>
      <c r="M30" s="538"/>
      <c r="N30" s="538"/>
      <c r="O30" s="538"/>
      <c r="P30" s="538"/>
      <c r="Q30" s="538"/>
      <c r="R30" s="538"/>
      <c r="S30" s="538"/>
      <c r="U30" s="383" t="s">
        <v>164</v>
      </c>
      <c r="V30" s="383"/>
      <c r="W30" s="383"/>
      <c r="X30" s="383"/>
      <c r="Y30" s="383"/>
      <c r="Z30" s="383"/>
      <c r="AA30" s="383"/>
      <c r="AB30" s="383"/>
      <c r="AC30" s="383"/>
      <c r="AD30" s="383"/>
      <c r="AE30" s="383"/>
      <c r="AF30" s="383"/>
      <c r="AG30" s="383"/>
      <c r="AH30" s="383"/>
      <c r="AI30" s="383"/>
      <c r="AJ30" s="383"/>
      <c r="AK30" s="383"/>
      <c r="AM30" s="383" t="s">
        <v>165</v>
      </c>
      <c r="AN30" s="383"/>
      <c r="AO30" s="383"/>
      <c r="AP30" s="383"/>
      <c r="AQ30" s="383"/>
      <c r="AR30" s="383"/>
      <c r="AS30" s="383"/>
      <c r="AT30" s="383"/>
      <c r="AU30" s="383"/>
      <c r="AV30" s="383"/>
      <c r="AW30" s="383"/>
      <c r="AX30" s="383"/>
      <c r="AY30" s="383"/>
      <c r="AZ30" s="383"/>
      <c r="BA30" s="383"/>
      <c r="BB30" s="383"/>
      <c r="BC30" s="383"/>
      <c r="BE30" s="383" t="s">
        <v>166</v>
      </c>
      <c r="BF30" s="383"/>
      <c r="BG30" s="383"/>
      <c r="BH30" s="383"/>
      <c r="BI30" s="383"/>
      <c r="BJ30" s="383"/>
      <c r="BK30" s="383"/>
      <c r="BL30" s="383"/>
      <c r="BM30" s="383"/>
      <c r="BN30" s="383"/>
      <c r="BO30" s="383"/>
      <c r="BP30" s="383"/>
      <c r="BQ30" s="383"/>
      <c r="BR30" s="383"/>
      <c r="BS30" s="383"/>
      <c r="BT30" s="383"/>
      <c r="BU30" s="383"/>
      <c r="BW30" s="383" t="s">
        <v>167</v>
      </c>
      <c r="BX30" s="383"/>
      <c r="BY30" s="383"/>
      <c r="BZ30" s="383"/>
      <c r="CA30" s="383"/>
      <c r="CB30" s="383"/>
      <c r="CC30" s="383"/>
      <c r="CD30" s="383"/>
      <c r="CE30" s="383"/>
      <c r="CF30" s="383"/>
      <c r="CG30" s="383"/>
      <c r="CH30" s="383"/>
      <c r="CI30" s="383"/>
      <c r="CJ30" s="383"/>
      <c r="CK30" s="383"/>
      <c r="CL30" s="383"/>
      <c r="CM30" s="383"/>
      <c r="CO30" s="383" t="s">
        <v>168</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169</v>
      </c>
      <c r="D31" s="551"/>
      <c r="E31" s="439" t="s">
        <v>170</v>
      </c>
      <c r="F31" s="439"/>
      <c r="G31" s="439"/>
      <c r="H31" s="439"/>
      <c r="I31" s="439"/>
      <c r="J31" s="439"/>
      <c r="K31" s="439"/>
      <c r="L31" s="439"/>
      <c r="M31" s="439"/>
      <c r="N31" s="439"/>
      <c r="O31" s="439"/>
      <c r="P31" s="439"/>
      <c r="Q31" s="439"/>
      <c r="R31" s="439"/>
      <c r="S31" s="439"/>
      <c r="T31" s="151"/>
      <c r="U31" s="551" t="s">
        <v>169</v>
      </c>
      <c r="V31" s="551"/>
      <c r="W31" s="439" t="s">
        <v>170</v>
      </c>
      <c r="X31" s="439"/>
      <c r="Y31" s="439"/>
      <c r="Z31" s="439"/>
      <c r="AA31" s="439"/>
      <c r="AB31" s="439"/>
      <c r="AC31" s="439"/>
      <c r="AD31" s="439"/>
      <c r="AE31" s="439"/>
      <c r="AF31" s="439"/>
      <c r="AG31" s="439"/>
      <c r="AH31" s="439"/>
      <c r="AI31" s="439"/>
      <c r="AJ31" s="439"/>
      <c r="AK31" s="439"/>
      <c r="AL31" s="151"/>
      <c r="AM31" s="551" t="s">
        <v>169</v>
      </c>
      <c r="AN31" s="551"/>
      <c r="AO31" s="439" t="s">
        <v>170</v>
      </c>
      <c r="AP31" s="439"/>
      <c r="AQ31" s="439"/>
      <c r="AR31" s="439"/>
      <c r="AS31" s="439"/>
      <c r="AT31" s="439"/>
      <c r="AU31" s="439"/>
      <c r="AV31" s="439"/>
      <c r="AW31" s="439"/>
      <c r="AX31" s="439"/>
      <c r="AY31" s="439"/>
      <c r="AZ31" s="439"/>
      <c r="BA31" s="439"/>
      <c r="BB31" s="439"/>
      <c r="BC31" s="439"/>
      <c r="BD31" s="144"/>
      <c r="BE31" s="551" t="s">
        <v>169</v>
      </c>
      <c r="BF31" s="551"/>
      <c r="BG31" s="439" t="s">
        <v>170</v>
      </c>
      <c r="BH31" s="439"/>
      <c r="BI31" s="439"/>
      <c r="BJ31" s="439"/>
      <c r="BK31" s="439"/>
      <c r="BL31" s="439"/>
      <c r="BM31" s="439"/>
      <c r="BN31" s="439"/>
      <c r="BO31" s="439"/>
      <c r="BP31" s="439"/>
      <c r="BQ31" s="439"/>
      <c r="BR31" s="439"/>
      <c r="BS31" s="439"/>
      <c r="BT31" s="439"/>
      <c r="BU31" s="439"/>
      <c r="BV31" s="185"/>
      <c r="BW31" s="551" t="s">
        <v>169</v>
      </c>
      <c r="BX31" s="551"/>
      <c r="BY31" s="439" t="s">
        <v>171</v>
      </c>
      <c r="BZ31" s="439"/>
      <c r="CA31" s="439"/>
      <c r="CB31" s="439"/>
      <c r="CC31" s="439"/>
      <c r="CD31" s="439"/>
      <c r="CE31" s="439"/>
      <c r="CF31" s="439"/>
      <c r="CG31" s="439"/>
      <c r="CH31" s="439"/>
      <c r="CI31" s="439"/>
      <c r="CJ31" s="439"/>
      <c r="CK31" s="439"/>
      <c r="CL31" s="439"/>
      <c r="CM31" s="439"/>
      <c r="CN31" s="151"/>
      <c r="CO31" s="551" t="s">
        <v>169</v>
      </c>
      <c r="CP31" s="551"/>
      <c r="CQ31" s="439" t="s">
        <v>172</v>
      </c>
      <c r="CR31" s="439"/>
      <c r="CS31" s="439"/>
      <c r="CT31" s="439"/>
      <c r="CU31" s="439"/>
      <c r="CV31" s="439"/>
      <c r="CW31" s="439"/>
      <c r="CX31" s="439"/>
      <c r="CY31" s="439"/>
      <c r="CZ31" s="439"/>
      <c r="DA31" s="439"/>
      <c r="DB31" s="439"/>
      <c r="DC31" s="439"/>
      <c r="DD31" s="439"/>
      <c r="DE31" s="439"/>
      <c r="DF31" s="151"/>
      <c r="DG31" s="548" t="s">
        <v>173</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新潟県国民健康保険事業特別会計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f>IF(BG32="","",MAX(C32:D41,U32:V41,AM32:AN41)+1)</f>
        <v>19</v>
      </c>
      <c r="BF32" s="549"/>
      <c r="BG32" s="550" t="str">
        <f>IF('各会計、関係団体の財政状況及び健全化判断比率'!B36="","",'各会計、関係団体の財政状況及び健全化判断比率'!B36)</f>
        <v>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20</v>
      </c>
      <c r="CP32" s="549"/>
      <c r="CQ32" s="550" t="str">
        <f>IF('各会計、関係団体の財政状況及び健全化判断比率'!BS7="","",'各会計、関係団体の財政状況及び健全化判断比率'!BS7)</f>
        <v>(公財)新潟県女性財団</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県債管理特別会計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21</v>
      </c>
      <c r="CP33" s="549"/>
      <c r="CQ33" s="550" t="str">
        <f>IF('各会計、関係団体の財政状況及び健全化判断比率'!BS8="","",'各会計、関係団体の財政状況及び健全化判断比率'!BS8)</f>
        <v>(公財)新潟県国際交流協会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地域づくり資金貸付事業特別会計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基幹病院事業会計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22</v>
      </c>
      <c r="CP34" s="549"/>
      <c r="CQ34" s="550" t="str">
        <f>IF('各会計、関係団体の財政状況及び健全化判断比率'!BS9="","",'各会計、関係団体の財政状況及び健全化判断比率'!BS9)</f>
        <v>(公財)新潟県交通遺児基金</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災害救助事業特別会計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病院事業会計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23</v>
      </c>
      <c r="CP35" s="549"/>
      <c r="CQ35" s="550" t="str">
        <f>IF('各会計、関係団体の財政状況及び健全化判断比率'!BS10="","",'各会計、関係団体の財政状況及び健全化判断比率'!BS10)</f>
        <v>(公社)新潟県私学振興会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母子父子寡婦福祉資金貸付事業特別会計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流域下水道事業会計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24</v>
      </c>
      <c r="CP36" s="549"/>
      <c r="CQ36" s="550" t="str">
        <f>IF('各会計、関係団体の財政状況及び健全化判断比率'!BS11="","",'各会計、関係団体の財政状況及び健全化判断比率'!BS11)</f>
        <v>(公財)新潟県環境保全事業団</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心身障害児・者総合施設事業特別会計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工業用地造成事業会計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25</v>
      </c>
      <c r="CP37" s="549"/>
      <c r="CQ37" s="550" t="str">
        <f>IF('各会計、関係団体の財政状況及び健全化判断比率'!BS12="","",'各会計、関係団体の財政状況及び健全化判断比率'!BS12)</f>
        <v>(公財)柏崎原子力広報センター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中小企業支援資金貸付事業特別会計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f t="shared" si="1"/>
        <v>18</v>
      </c>
      <c r="AN38" s="549"/>
      <c r="AO38" s="550" t="str">
        <f>IF('各会計、関係団体の財政状況及び健全化判断比率'!B35="","",'各会計、関係団体の財政状況及び健全化判断比率'!B35)</f>
        <v>新潟東港臨海用地造成事業会計</v>
      </c>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26</v>
      </c>
      <c r="CP38" s="549"/>
      <c r="CQ38" s="550" t="str">
        <f>IF('各会計、関係団体の財政状況及び健全化判断比率'!BS13="","",'各会計、関係団体の財政状況及び健全化判断比率'!BS13)</f>
        <v>（一財）新潟県地域医療推進機構</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林業振興資金貸付事業特別会計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27</v>
      </c>
      <c r="CP39" s="549"/>
      <c r="CQ39" s="550" t="str">
        <f>IF('各会計、関係団体の財政状況及び健全化判断比率'!BS14="","",'各会計、関係団体の財政状況及び健全化判断比率'!BS14)</f>
        <v>(公財)新潟県臓器移植推進財団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沿岸漁業改善資金貸付事業特別会計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28</v>
      </c>
      <c r="CP40" s="549"/>
      <c r="CQ40" s="550" t="str">
        <f>IF('各会計、関係団体の財政状況及び健全化判断比率'!BS15="","",'各会計、関係団体の財政状況及び健全化判断比率'!BS15)</f>
        <v>(公財)新潟県歯科保健協会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県有林事業特別会計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29</v>
      </c>
      <c r="CP41" s="549"/>
      <c r="CQ41" s="550" t="str">
        <f>IF('各会計、関係団体の財政状況及び健全化判断比率'!BS16="","",'各会計、関係団体の財政状況及び健全化判断比率'!BS16)</f>
        <v>(公財)新潟県健康づくり財団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174</v>
      </c>
      <c r="E44" s="553" t="s">
        <v>175</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176</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177</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178</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179</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180</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181</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kQDa8p6lGJe7K6h/8dDqM7DAvRyke6IIyC2ojMSXxTH3t8XqCoM3aMiXDg5SODRr5VNYPvNvIoS7QTpA7plVdg==" saltValue="66lvXiiGJZQ+fhQBUWWSp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x14ac:dyDescent="0.15">
      <c r="A34" s="10"/>
      <c r="B34" s="19"/>
      <c r="C34" s="1112" t="s">
        <v>522</v>
      </c>
      <c r="D34" s="1112"/>
      <c r="E34" s="1113"/>
      <c r="F34" s="20">
        <v>0.13</v>
      </c>
      <c r="G34" s="21">
        <v>0.68</v>
      </c>
      <c r="H34" s="21">
        <v>0.94</v>
      </c>
      <c r="I34" s="21">
        <v>0.78</v>
      </c>
      <c r="J34" s="22" t="s">
        <v>523</v>
      </c>
      <c r="K34" s="10"/>
      <c r="L34" s="10"/>
      <c r="M34" s="10"/>
      <c r="N34" s="10"/>
      <c r="O34" s="10"/>
      <c r="P34" s="10"/>
    </row>
    <row r="35" spans="1:16" ht="39" customHeight="1" x14ac:dyDescent="0.15">
      <c r="A35" s="10"/>
      <c r="B35" s="23"/>
      <c r="C35" s="1108" t="s">
        <v>524</v>
      </c>
      <c r="D35" s="1108"/>
      <c r="E35" s="1109"/>
      <c r="F35" s="24">
        <v>3.35</v>
      </c>
      <c r="G35" s="25">
        <v>3.17</v>
      </c>
      <c r="H35" s="25">
        <v>3.17</v>
      </c>
      <c r="I35" s="25">
        <v>3.77</v>
      </c>
      <c r="J35" s="26">
        <v>3.94</v>
      </c>
      <c r="K35" s="10"/>
      <c r="L35" s="10"/>
      <c r="M35" s="10"/>
      <c r="N35" s="10"/>
      <c r="O35" s="10"/>
      <c r="P35" s="10"/>
    </row>
    <row r="36" spans="1:16" ht="39" customHeight="1" x14ac:dyDescent="0.15">
      <c r="A36" s="10"/>
      <c r="B36" s="23"/>
      <c r="C36" s="1108" t="s">
        <v>525</v>
      </c>
      <c r="D36" s="1108"/>
      <c r="E36" s="1109"/>
      <c r="F36" s="24">
        <v>1.51</v>
      </c>
      <c r="G36" s="25">
        <v>1.7</v>
      </c>
      <c r="H36" s="25">
        <v>1.55</v>
      </c>
      <c r="I36" s="25">
        <v>1.42</v>
      </c>
      <c r="J36" s="26">
        <v>1.82</v>
      </c>
      <c r="K36" s="10"/>
      <c r="L36" s="10"/>
      <c r="M36" s="10"/>
      <c r="N36" s="10"/>
      <c r="O36" s="10"/>
      <c r="P36" s="10"/>
    </row>
    <row r="37" spans="1:16" ht="39" customHeight="1" x14ac:dyDescent="0.15">
      <c r="A37" s="10"/>
      <c r="B37" s="23"/>
      <c r="C37" s="1108" t="s">
        <v>526</v>
      </c>
      <c r="D37" s="1108"/>
      <c r="E37" s="1109"/>
      <c r="F37" s="24">
        <v>2.0299999999999998</v>
      </c>
      <c r="G37" s="25">
        <v>1.77</v>
      </c>
      <c r="H37" s="25">
        <v>2.75</v>
      </c>
      <c r="I37" s="25">
        <v>1.48</v>
      </c>
      <c r="J37" s="26">
        <v>1.48</v>
      </c>
      <c r="K37" s="10"/>
      <c r="L37" s="10"/>
      <c r="M37" s="10"/>
      <c r="N37" s="10"/>
      <c r="O37" s="10"/>
      <c r="P37" s="10"/>
    </row>
    <row r="38" spans="1:16" ht="39" customHeight="1" x14ac:dyDescent="0.15">
      <c r="A38" s="10"/>
      <c r="B38" s="23"/>
      <c r="C38" s="1108" t="s">
        <v>527</v>
      </c>
      <c r="D38" s="1108"/>
      <c r="E38" s="1109"/>
      <c r="F38" s="24">
        <v>0.57999999999999996</v>
      </c>
      <c r="G38" s="25">
        <v>0.86</v>
      </c>
      <c r="H38" s="25">
        <v>0.97</v>
      </c>
      <c r="I38" s="25">
        <v>0.96</v>
      </c>
      <c r="J38" s="26">
        <v>0.87</v>
      </c>
      <c r="K38" s="10"/>
      <c r="L38" s="10"/>
      <c r="M38" s="10"/>
      <c r="N38" s="10"/>
      <c r="O38" s="10"/>
      <c r="P38" s="10"/>
    </row>
    <row r="39" spans="1:16" ht="39" customHeight="1" x14ac:dyDescent="0.15">
      <c r="A39" s="10"/>
      <c r="B39" s="23"/>
      <c r="C39" s="1108" t="s">
        <v>528</v>
      </c>
      <c r="D39" s="1108"/>
      <c r="E39" s="1109"/>
      <c r="F39" s="24">
        <v>0.43</v>
      </c>
      <c r="G39" s="25">
        <v>0.56000000000000005</v>
      </c>
      <c r="H39" s="25">
        <v>0.64</v>
      </c>
      <c r="I39" s="25">
        <v>0.72</v>
      </c>
      <c r="J39" s="26">
        <v>0.77</v>
      </c>
      <c r="K39" s="10"/>
      <c r="L39" s="10"/>
      <c r="M39" s="10"/>
      <c r="N39" s="10"/>
      <c r="O39" s="10"/>
      <c r="P39" s="10"/>
    </row>
    <row r="40" spans="1:16" ht="39" customHeight="1" x14ac:dyDescent="0.15">
      <c r="A40" s="10"/>
      <c r="B40" s="23"/>
      <c r="C40" s="1108" t="s">
        <v>529</v>
      </c>
      <c r="D40" s="1108"/>
      <c r="E40" s="1109"/>
      <c r="F40" s="24">
        <v>0.32</v>
      </c>
      <c r="G40" s="25">
        <v>0.24</v>
      </c>
      <c r="H40" s="25">
        <v>0.22</v>
      </c>
      <c r="I40" s="25">
        <v>0.64</v>
      </c>
      <c r="J40" s="26">
        <v>0.59</v>
      </c>
      <c r="K40" s="10"/>
      <c r="L40" s="10"/>
      <c r="M40" s="10"/>
      <c r="N40" s="10"/>
      <c r="O40" s="10"/>
      <c r="P40" s="10"/>
    </row>
    <row r="41" spans="1:16" ht="39" customHeight="1" x14ac:dyDescent="0.15">
      <c r="A41" s="10"/>
      <c r="B41" s="23"/>
      <c r="C41" s="1108" t="s">
        <v>530</v>
      </c>
      <c r="D41" s="1108"/>
      <c r="E41" s="1109"/>
      <c r="F41" s="24">
        <v>0.31</v>
      </c>
      <c r="G41" s="25">
        <v>0.34</v>
      </c>
      <c r="H41" s="25">
        <v>0.36</v>
      </c>
      <c r="I41" s="25">
        <v>0.49</v>
      </c>
      <c r="J41" s="26">
        <v>0.47</v>
      </c>
      <c r="K41" s="10"/>
      <c r="L41" s="10"/>
      <c r="M41" s="10"/>
      <c r="N41" s="10"/>
      <c r="O41" s="10"/>
      <c r="P41" s="10"/>
    </row>
    <row r="42" spans="1:16" ht="39" customHeight="1" x14ac:dyDescent="0.15">
      <c r="A42" s="10"/>
      <c r="B42" s="27"/>
      <c r="C42" s="1108" t="s">
        <v>531</v>
      </c>
      <c r="D42" s="1108"/>
      <c r="E42" s="1109"/>
      <c r="F42" s="24" t="s">
        <v>532</v>
      </c>
      <c r="G42" s="25" t="s">
        <v>533</v>
      </c>
      <c r="H42" s="25" t="s">
        <v>534</v>
      </c>
      <c r="I42" s="25" t="s">
        <v>535</v>
      </c>
      <c r="J42" s="26" t="s">
        <v>478</v>
      </c>
      <c r="K42" s="10"/>
      <c r="L42" s="10"/>
      <c r="M42" s="10"/>
      <c r="N42" s="10"/>
      <c r="O42" s="10"/>
      <c r="P42" s="10"/>
    </row>
    <row r="43" spans="1:16" ht="39" customHeight="1" thickBot="1" x14ac:dyDescent="0.2">
      <c r="A43" s="10"/>
      <c r="B43" s="28"/>
      <c r="C43" s="1110" t="s">
        <v>536</v>
      </c>
      <c r="D43" s="1110"/>
      <c r="E43" s="1111"/>
      <c r="F43" s="29">
        <v>0.46</v>
      </c>
      <c r="G43" s="30">
        <v>0.49</v>
      </c>
      <c r="H43" s="30">
        <v>0.47</v>
      </c>
      <c r="I43" s="30">
        <v>0.6</v>
      </c>
      <c r="J43" s="31">
        <v>0.64</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RbANhUeQOt/aErs4OQaWJpDO9w8zfaSmVomXEZ5BLItjFd1ypJzwK3YdNBh2QnM8R8BO2fZqcrHxDdjtP4iLTA==" saltValue="6ED/u9rLuDJAsqxsbGEH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516</v>
      </c>
      <c r="L44" s="42" t="s">
        <v>517</v>
      </c>
      <c r="M44" s="42" t="s">
        <v>518</v>
      </c>
      <c r="N44" s="42" t="s">
        <v>519</v>
      </c>
      <c r="O44" s="43" t="s">
        <v>520</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105496</v>
      </c>
      <c r="L45" s="46">
        <v>102205</v>
      </c>
      <c r="M45" s="46">
        <v>96352</v>
      </c>
      <c r="N45" s="46">
        <v>92132</v>
      </c>
      <c r="O45" s="47">
        <v>90616</v>
      </c>
      <c r="P45" s="34"/>
      <c r="Q45" s="34"/>
      <c r="R45" s="34"/>
      <c r="S45" s="34"/>
      <c r="T45" s="34"/>
      <c r="U45" s="34"/>
    </row>
    <row r="46" spans="1:21" ht="30.75" customHeight="1" x14ac:dyDescent="0.15">
      <c r="A46" s="34"/>
      <c r="B46" s="1116"/>
      <c r="C46" s="1117"/>
      <c r="D46" s="48"/>
      <c r="E46" s="1122" t="s">
        <v>12</v>
      </c>
      <c r="F46" s="1122"/>
      <c r="G46" s="1122"/>
      <c r="H46" s="1122"/>
      <c r="I46" s="1122"/>
      <c r="J46" s="1123"/>
      <c r="K46" s="49">
        <v>11185</v>
      </c>
      <c r="L46" s="50">
        <v>9856</v>
      </c>
      <c r="M46" s="50">
        <v>10673</v>
      </c>
      <c r="N46" s="50">
        <v>11722</v>
      </c>
      <c r="O46" s="51">
        <v>11659</v>
      </c>
      <c r="P46" s="34"/>
      <c r="Q46" s="34"/>
      <c r="R46" s="34"/>
      <c r="S46" s="34"/>
      <c r="T46" s="34"/>
      <c r="U46" s="34"/>
    </row>
    <row r="47" spans="1:21" ht="30.75" customHeight="1" x14ac:dyDescent="0.15">
      <c r="A47" s="34"/>
      <c r="B47" s="1116"/>
      <c r="C47" s="1117"/>
      <c r="D47" s="48"/>
      <c r="E47" s="1122" t="s">
        <v>13</v>
      </c>
      <c r="F47" s="1122"/>
      <c r="G47" s="1122"/>
      <c r="H47" s="1122"/>
      <c r="I47" s="1122"/>
      <c r="J47" s="1123"/>
      <c r="K47" s="49">
        <v>65380</v>
      </c>
      <c r="L47" s="50">
        <v>65787</v>
      </c>
      <c r="M47" s="50">
        <v>67240</v>
      </c>
      <c r="N47" s="50">
        <v>67705</v>
      </c>
      <c r="O47" s="51">
        <v>67943</v>
      </c>
      <c r="P47" s="34"/>
      <c r="Q47" s="34"/>
      <c r="R47" s="34"/>
      <c r="S47" s="34"/>
      <c r="T47" s="34"/>
      <c r="U47" s="34"/>
    </row>
    <row r="48" spans="1:21" ht="30.75" customHeight="1" x14ac:dyDescent="0.15">
      <c r="A48" s="34"/>
      <c r="B48" s="1116"/>
      <c r="C48" s="1117"/>
      <c r="D48" s="48"/>
      <c r="E48" s="1122" t="s">
        <v>14</v>
      </c>
      <c r="F48" s="1122"/>
      <c r="G48" s="1122"/>
      <c r="H48" s="1122"/>
      <c r="I48" s="1122"/>
      <c r="J48" s="1123"/>
      <c r="K48" s="49">
        <v>6317</v>
      </c>
      <c r="L48" s="50">
        <v>6575</v>
      </c>
      <c r="M48" s="50">
        <v>6627</v>
      </c>
      <c r="N48" s="50">
        <v>6955</v>
      </c>
      <c r="O48" s="51">
        <v>7925</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478</v>
      </c>
      <c r="L49" s="50" t="s">
        <v>478</v>
      </c>
      <c r="M49" s="50" t="s">
        <v>478</v>
      </c>
      <c r="N49" s="50" t="s">
        <v>478</v>
      </c>
      <c r="O49" s="51" t="s">
        <v>478</v>
      </c>
      <c r="P49" s="34"/>
      <c r="Q49" s="34"/>
      <c r="R49" s="34"/>
      <c r="S49" s="34"/>
      <c r="T49" s="34"/>
      <c r="U49" s="34"/>
    </row>
    <row r="50" spans="1:21" ht="30.75" customHeight="1" x14ac:dyDescent="0.15">
      <c r="A50" s="34"/>
      <c r="B50" s="1116"/>
      <c r="C50" s="1117"/>
      <c r="D50" s="48"/>
      <c r="E50" s="1122" t="s">
        <v>16</v>
      </c>
      <c r="F50" s="1122"/>
      <c r="G50" s="1122"/>
      <c r="H50" s="1122"/>
      <c r="I50" s="1122"/>
      <c r="J50" s="1123"/>
      <c r="K50" s="49">
        <v>1619</v>
      </c>
      <c r="L50" s="50">
        <v>1533</v>
      </c>
      <c r="M50" s="50">
        <v>1119</v>
      </c>
      <c r="N50" s="50">
        <v>1078</v>
      </c>
      <c r="O50" s="51">
        <v>1013</v>
      </c>
      <c r="P50" s="34"/>
      <c r="Q50" s="34"/>
      <c r="R50" s="34"/>
      <c r="S50" s="34"/>
      <c r="T50" s="34"/>
      <c r="U50" s="34"/>
    </row>
    <row r="51" spans="1:21" ht="30.75" customHeight="1" x14ac:dyDescent="0.15">
      <c r="A51" s="34"/>
      <c r="B51" s="1118"/>
      <c r="C51" s="1119"/>
      <c r="D51" s="52"/>
      <c r="E51" s="1122" t="s">
        <v>17</v>
      </c>
      <c r="F51" s="1122"/>
      <c r="G51" s="1122"/>
      <c r="H51" s="1122"/>
      <c r="I51" s="1122"/>
      <c r="J51" s="1123"/>
      <c r="K51" s="49">
        <v>4</v>
      </c>
      <c r="L51" s="50">
        <v>5</v>
      </c>
      <c r="M51" s="50">
        <v>3</v>
      </c>
      <c r="N51" s="50">
        <v>2</v>
      </c>
      <c r="O51" s="51">
        <v>5</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110865</v>
      </c>
      <c r="L52" s="50">
        <v>102069</v>
      </c>
      <c r="M52" s="50">
        <v>96087</v>
      </c>
      <c r="N52" s="50">
        <v>94558</v>
      </c>
      <c r="O52" s="51">
        <v>92571</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79136</v>
      </c>
      <c r="L53" s="55">
        <v>83892</v>
      </c>
      <c r="M53" s="55">
        <v>85927</v>
      </c>
      <c r="N53" s="55">
        <v>85036</v>
      </c>
      <c r="O53" s="56">
        <v>86590</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537</v>
      </c>
      <c r="P55" s="34"/>
      <c r="Q55" s="34"/>
      <c r="R55" s="34"/>
      <c r="S55" s="34"/>
      <c r="T55" s="34"/>
      <c r="U55" s="34"/>
    </row>
    <row r="56" spans="1:21" ht="30.75" customHeight="1" thickBot="1" x14ac:dyDescent="0.2">
      <c r="A56" s="34"/>
      <c r="B56" s="60"/>
      <c r="C56" s="61"/>
      <c r="D56" s="61"/>
      <c r="E56" s="62"/>
      <c r="F56" s="62"/>
      <c r="G56" s="62"/>
      <c r="H56" s="62"/>
      <c r="I56" s="62"/>
      <c r="J56" s="63" t="s">
        <v>3</v>
      </c>
      <c r="K56" s="64" t="s">
        <v>538</v>
      </c>
      <c r="L56" s="65" t="s">
        <v>539</v>
      </c>
      <c r="M56" s="65" t="s">
        <v>540</v>
      </c>
      <c r="N56" s="65" t="s">
        <v>541</v>
      </c>
      <c r="O56" s="66" t="s">
        <v>542</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v>47706</v>
      </c>
      <c r="L57" s="68">
        <v>42587</v>
      </c>
      <c r="M57" s="68">
        <v>49020</v>
      </c>
      <c r="N57" s="68">
        <v>57860</v>
      </c>
      <c r="O57" s="69">
        <v>58461</v>
      </c>
      <c r="P57" s="34"/>
      <c r="Q57" s="34"/>
      <c r="R57" s="34"/>
      <c r="S57" s="34"/>
      <c r="T57" s="34"/>
      <c r="U57" s="34"/>
    </row>
    <row r="58" spans="1:21" ht="30.75" customHeight="1" x14ac:dyDescent="0.15">
      <c r="A58" s="34"/>
      <c r="B58" s="1132"/>
      <c r="C58" s="1133"/>
      <c r="D58" s="1139" t="s">
        <v>26</v>
      </c>
      <c r="E58" s="1140"/>
      <c r="F58" s="1140"/>
      <c r="G58" s="1140"/>
      <c r="H58" s="1140"/>
      <c r="I58" s="1140"/>
      <c r="J58" s="1141"/>
      <c r="K58" s="70">
        <v>186604</v>
      </c>
      <c r="L58" s="71">
        <v>196646</v>
      </c>
      <c r="M58" s="71">
        <v>217656</v>
      </c>
      <c r="N58" s="71">
        <v>233767</v>
      </c>
      <c r="O58" s="72">
        <v>242344</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v>243755</v>
      </c>
      <c r="L59" s="74">
        <v>255859</v>
      </c>
      <c r="M59" s="74">
        <v>278237</v>
      </c>
      <c r="N59" s="74">
        <v>293160</v>
      </c>
      <c r="O59" s="75">
        <v>302717</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58c4qsR4aDSUng3DCu/0+a7z5sNojzPhn01RP/PQpgBN7gJ5elctmVXsPrmyWlexGcKdyZPQjTzf0tgq38gG4A==" saltValue="R/br6ielZ0BMMz+O3Zz8+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516</v>
      </c>
      <c r="J40" s="336" t="s">
        <v>517</v>
      </c>
      <c r="K40" s="336" t="s">
        <v>518</v>
      </c>
      <c r="L40" s="336" t="s">
        <v>519</v>
      </c>
      <c r="M40" s="337" t="s">
        <v>520</v>
      </c>
    </row>
    <row r="41" spans="2:13" ht="27.75" customHeight="1" x14ac:dyDescent="0.15">
      <c r="B41" s="1145" t="s">
        <v>30</v>
      </c>
      <c r="C41" s="1146"/>
      <c r="D41" s="85"/>
      <c r="E41" s="1151" t="s">
        <v>31</v>
      </c>
      <c r="F41" s="1151"/>
      <c r="G41" s="1151"/>
      <c r="H41" s="1152"/>
      <c r="I41" s="338">
        <v>2654077</v>
      </c>
      <c r="J41" s="339">
        <v>2656528</v>
      </c>
      <c r="K41" s="339">
        <v>2626196</v>
      </c>
      <c r="L41" s="339">
        <v>2585055</v>
      </c>
      <c r="M41" s="340">
        <v>2536470</v>
      </c>
    </row>
    <row r="42" spans="2:13" ht="27.75" customHeight="1" x14ac:dyDescent="0.15">
      <c r="B42" s="1147"/>
      <c r="C42" s="1148"/>
      <c r="D42" s="86"/>
      <c r="E42" s="1153" t="s">
        <v>32</v>
      </c>
      <c r="F42" s="1153"/>
      <c r="G42" s="1153"/>
      <c r="H42" s="1154"/>
      <c r="I42" s="341">
        <v>16283</v>
      </c>
      <c r="J42" s="342">
        <v>14578</v>
      </c>
      <c r="K42" s="342">
        <v>12514</v>
      </c>
      <c r="L42" s="342">
        <v>10952</v>
      </c>
      <c r="M42" s="343">
        <v>9469</v>
      </c>
    </row>
    <row r="43" spans="2:13" ht="27.75" customHeight="1" x14ac:dyDescent="0.15">
      <c r="B43" s="1147"/>
      <c r="C43" s="1148"/>
      <c r="D43" s="86"/>
      <c r="E43" s="1153" t="s">
        <v>33</v>
      </c>
      <c r="F43" s="1153"/>
      <c r="G43" s="1153"/>
      <c r="H43" s="1154"/>
      <c r="I43" s="341">
        <v>73472</v>
      </c>
      <c r="J43" s="342">
        <v>73159</v>
      </c>
      <c r="K43" s="342">
        <v>76538</v>
      </c>
      <c r="L43" s="342">
        <v>104527</v>
      </c>
      <c r="M43" s="343">
        <v>97927</v>
      </c>
    </row>
    <row r="44" spans="2:13" ht="27.75" customHeight="1" x14ac:dyDescent="0.15">
      <c r="B44" s="1147"/>
      <c r="C44" s="1148"/>
      <c r="D44" s="86"/>
      <c r="E44" s="1153" t="s">
        <v>34</v>
      </c>
      <c r="F44" s="1153"/>
      <c r="G44" s="1153"/>
      <c r="H44" s="1154"/>
      <c r="I44" s="341" t="s">
        <v>478</v>
      </c>
      <c r="J44" s="342" t="s">
        <v>478</v>
      </c>
      <c r="K44" s="342" t="s">
        <v>478</v>
      </c>
      <c r="L44" s="342" t="s">
        <v>478</v>
      </c>
      <c r="M44" s="343" t="s">
        <v>478</v>
      </c>
    </row>
    <row r="45" spans="2:13" ht="27.75" customHeight="1" x14ac:dyDescent="0.15">
      <c r="B45" s="1147"/>
      <c r="C45" s="1148"/>
      <c r="D45" s="86"/>
      <c r="E45" s="1153" t="s">
        <v>35</v>
      </c>
      <c r="F45" s="1153"/>
      <c r="G45" s="1153"/>
      <c r="H45" s="1154"/>
      <c r="I45" s="341">
        <v>200472</v>
      </c>
      <c r="J45" s="342">
        <v>193978</v>
      </c>
      <c r="K45" s="342">
        <v>187609</v>
      </c>
      <c r="L45" s="342">
        <v>192461</v>
      </c>
      <c r="M45" s="343">
        <v>189408</v>
      </c>
    </row>
    <row r="46" spans="2:13" ht="27.75" customHeight="1" x14ac:dyDescent="0.15">
      <c r="B46" s="1147"/>
      <c r="C46" s="1148"/>
      <c r="D46" s="87"/>
      <c r="E46" s="1155" t="s">
        <v>36</v>
      </c>
      <c r="F46" s="1155"/>
      <c r="G46" s="1155"/>
      <c r="H46" s="1156"/>
      <c r="I46" s="341">
        <v>8930</v>
      </c>
      <c r="J46" s="342">
        <v>8426</v>
      </c>
      <c r="K46" s="342">
        <v>8131</v>
      </c>
      <c r="L46" s="342">
        <v>7330</v>
      </c>
      <c r="M46" s="343">
        <v>7738</v>
      </c>
    </row>
    <row r="47" spans="2:13" ht="27.75" customHeight="1" x14ac:dyDescent="0.15">
      <c r="B47" s="1147"/>
      <c r="C47" s="1148"/>
      <c r="D47" s="88"/>
      <c r="E47" s="1157" t="s">
        <v>37</v>
      </c>
      <c r="F47" s="1158"/>
      <c r="G47" s="1158"/>
      <c r="H47" s="1159"/>
      <c r="I47" s="341" t="s">
        <v>478</v>
      </c>
      <c r="J47" s="342" t="s">
        <v>478</v>
      </c>
      <c r="K47" s="342" t="s">
        <v>478</v>
      </c>
      <c r="L47" s="342" t="s">
        <v>478</v>
      </c>
      <c r="M47" s="343" t="s">
        <v>478</v>
      </c>
    </row>
    <row r="48" spans="2:13" ht="27.75" customHeight="1" x14ac:dyDescent="0.15">
      <c r="B48" s="1147"/>
      <c r="C48" s="1148"/>
      <c r="D48" s="86"/>
      <c r="E48" s="1153" t="s">
        <v>38</v>
      </c>
      <c r="F48" s="1153"/>
      <c r="G48" s="1153"/>
      <c r="H48" s="1154"/>
      <c r="I48" s="341" t="s">
        <v>478</v>
      </c>
      <c r="J48" s="342" t="s">
        <v>478</v>
      </c>
      <c r="K48" s="342" t="s">
        <v>478</v>
      </c>
      <c r="L48" s="342" t="s">
        <v>478</v>
      </c>
      <c r="M48" s="343" t="s">
        <v>478</v>
      </c>
    </row>
    <row r="49" spans="2:13" ht="27.75" customHeight="1" x14ac:dyDescent="0.15">
      <c r="B49" s="1149"/>
      <c r="C49" s="1150"/>
      <c r="D49" s="86"/>
      <c r="E49" s="1153" t="s">
        <v>39</v>
      </c>
      <c r="F49" s="1153"/>
      <c r="G49" s="1153"/>
      <c r="H49" s="1154"/>
      <c r="I49" s="341" t="s">
        <v>478</v>
      </c>
      <c r="J49" s="342" t="s">
        <v>478</v>
      </c>
      <c r="K49" s="342" t="s">
        <v>478</v>
      </c>
      <c r="L49" s="342" t="s">
        <v>478</v>
      </c>
      <c r="M49" s="343" t="s">
        <v>478</v>
      </c>
    </row>
    <row r="50" spans="2:13" ht="27.75" customHeight="1" x14ac:dyDescent="0.15">
      <c r="B50" s="1160" t="s">
        <v>40</v>
      </c>
      <c r="C50" s="1161"/>
      <c r="D50" s="89"/>
      <c r="E50" s="1153" t="s">
        <v>41</v>
      </c>
      <c r="F50" s="1153"/>
      <c r="G50" s="1153"/>
      <c r="H50" s="1154"/>
      <c r="I50" s="341">
        <v>250455</v>
      </c>
      <c r="J50" s="342">
        <v>303247</v>
      </c>
      <c r="K50" s="342">
        <v>321872</v>
      </c>
      <c r="L50" s="342">
        <v>349304</v>
      </c>
      <c r="M50" s="343">
        <v>357913</v>
      </c>
    </row>
    <row r="51" spans="2:13" ht="27.75" customHeight="1" x14ac:dyDescent="0.15">
      <c r="B51" s="1147"/>
      <c r="C51" s="1148"/>
      <c r="D51" s="86"/>
      <c r="E51" s="1153" t="s">
        <v>42</v>
      </c>
      <c r="F51" s="1153"/>
      <c r="G51" s="1153"/>
      <c r="H51" s="1154"/>
      <c r="I51" s="341">
        <v>34906</v>
      </c>
      <c r="J51" s="342">
        <v>34189</v>
      </c>
      <c r="K51" s="342">
        <v>33413</v>
      </c>
      <c r="L51" s="342">
        <v>32677</v>
      </c>
      <c r="M51" s="343">
        <v>31957</v>
      </c>
    </row>
    <row r="52" spans="2:13" ht="27.75" customHeight="1" x14ac:dyDescent="0.15">
      <c r="B52" s="1149"/>
      <c r="C52" s="1150"/>
      <c r="D52" s="86"/>
      <c r="E52" s="1153" t="s">
        <v>43</v>
      </c>
      <c r="F52" s="1153"/>
      <c r="G52" s="1153"/>
      <c r="H52" s="1154"/>
      <c r="I52" s="341">
        <v>1226197</v>
      </c>
      <c r="J52" s="342">
        <v>1216530</v>
      </c>
      <c r="K52" s="342">
        <v>1180950</v>
      </c>
      <c r="L52" s="342">
        <v>1153238</v>
      </c>
      <c r="M52" s="343">
        <v>1104707</v>
      </c>
    </row>
    <row r="53" spans="2:13" ht="27.75" customHeight="1" thickBot="1" x14ac:dyDescent="0.2">
      <c r="B53" s="1162" t="s">
        <v>20</v>
      </c>
      <c r="C53" s="1163"/>
      <c r="D53" s="90"/>
      <c r="E53" s="1164" t="s">
        <v>44</v>
      </c>
      <c r="F53" s="1164"/>
      <c r="G53" s="1164"/>
      <c r="H53" s="1165"/>
      <c r="I53" s="344">
        <v>1441675</v>
      </c>
      <c r="J53" s="345">
        <v>1392704</v>
      </c>
      <c r="K53" s="345">
        <v>1374752</v>
      </c>
      <c r="L53" s="345">
        <v>1365107</v>
      </c>
      <c r="M53" s="346">
        <v>1346434</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qMha/SbxB+Fu1lHd9g94ebVQ0p4qXvq4fRZ26yj1t3iK/xle5SvquPkb3OH0eHDcEi1SC08z8IRVCgfXd/OuDQ==" saltValue="lJbXsPdvqJf6t2FT5q/D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zoomScale="70" zoomScaleNormal="7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518</v>
      </c>
      <c r="G54" s="98" t="s">
        <v>519</v>
      </c>
      <c r="H54" s="99" t="s">
        <v>520</v>
      </c>
    </row>
    <row r="55" spans="2:8" ht="52.5" customHeight="1" x14ac:dyDescent="0.15">
      <c r="B55" s="100"/>
      <c r="C55" s="1171" t="s">
        <v>46</v>
      </c>
      <c r="D55" s="1171"/>
      <c r="E55" s="1172"/>
      <c r="F55" s="347">
        <v>48818</v>
      </c>
      <c r="G55" s="347">
        <v>51525</v>
      </c>
      <c r="H55" s="348">
        <v>53100</v>
      </c>
    </row>
    <row r="56" spans="2:8" ht="52.5" customHeight="1" x14ac:dyDescent="0.15">
      <c r="B56" s="101"/>
      <c r="C56" s="1173" t="s">
        <v>47</v>
      </c>
      <c r="D56" s="1173"/>
      <c r="E56" s="1174"/>
      <c r="F56" s="349">
        <v>33195</v>
      </c>
      <c r="G56" s="349">
        <v>43307</v>
      </c>
      <c r="H56" s="350">
        <v>44707</v>
      </c>
    </row>
    <row r="57" spans="2:8" ht="53.25" customHeight="1" x14ac:dyDescent="0.15">
      <c r="B57" s="101"/>
      <c r="C57" s="1175" t="s">
        <v>48</v>
      </c>
      <c r="D57" s="1175"/>
      <c r="E57" s="1176"/>
      <c r="F57" s="351">
        <v>30423</v>
      </c>
      <c r="G57" s="351">
        <v>37765</v>
      </c>
      <c r="H57" s="352">
        <v>37238</v>
      </c>
    </row>
    <row r="58" spans="2:8" ht="45.75" customHeight="1" x14ac:dyDescent="0.15">
      <c r="B58" s="102"/>
      <c r="C58" s="1166" t="s">
        <v>581</v>
      </c>
      <c r="D58" s="1167"/>
      <c r="E58" s="1168"/>
      <c r="F58" s="353">
        <v>8316</v>
      </c>
      <c r="G58" s="353">
        <v>7427</v>
      </c>
      <c r="H58" s="354">
        <v>6717</v>
      </c>
    </row>
    <row r="59" spans="2:8" ht="45.75" customHeight="1" x14ac:dyDescent="0.15">
      <c r="B59" s="102"/>
      <c r="C59" s="1166" t="s">
        <v>582</v>
      </c>
      <c r="D59" s="1167"/>
      <c r="E59" s="1168"/>
      <c r="F59" s="353">
        <v>5894</v>
      </c>
      <c r="G59" s="353">
        <v>5894</v>
      </c>
      <c r="H59" s="354">
        <v>5897</v>
      </c>
    </row>
    <row r="60" spans="2:8" ht="45.75" customHeight="1" x14ac:dyDescent="0.15">
      <c r="B60" s="102"/>
      <c r="C60" s="1166" t="s">
        <v>583</v>
      </c>
      <c r="D60" s="1167"/>
      <c r="E60" s="1168"/>
      <c r="F60" s="353">
        <v>0</v>
      </c>
      <c r="G60" s="353">
        <v>1310</v>
      </c>
      <c r="H60" s="354">
        <v>5019</v>
      </c>
    </row>
    <row r="61" spans="2:8" ht="45.75" customHeight="1" x14ac:dyDescent="0.15">
      <c r="B61" s="102"/>
      <c r="C61" s="1166" t="s">
        <v>584</v>
      </c>
      <c r="D61" s="1167"/>
      <c r="E61" s="1168"/>
      <c r="F61" s="353">
        <v>3747</v>
      </c>
      <c r="G61" s="353">
        <v>4051</v>
      </c>
      <c r="H61" s="354">
        <v>4054</v>
      </c>
    </row>
    <row r="62" spans="2:8" ht="45.75" customHeight="1" thickBot="1" x14ac:dyDescent="0.2">
      <c r="B62" s="103"/>
      <c r="C62" s="1166" t="s">
        <v>585</v>
      </c>
      <c r="D62" s="1167"/>
      <c r="E62" s="1168"/>
      <c r="F62" s="355">
        <v>1651</v>
      </c>
      <c r="G62" s="355">
        <v>1633</v>
      </c>
      <c r="H62" s="356">
        <v>1618</v>
      </c>
    </row>
    <row r="63" spans="2:8" ht="52.5" customHeight="1" thickBot="1" x14ac:dyDescent="0.2">
      <c r="B63" s="104"/>
      <c r="C63" s="1169" t="s">
        <v>49</v>
      </c>
      <c r="D63" s="1169"/>
      <c r="E63" s="1170"/>
      <c r="F63" s="357">
        <v>112437</v>
      </c>
      <c r="G63" s="357">
        <v>132597</v>
      </c>
      <c r="H63" s="358">
        <v>135045</v>
      </c>
    </row>
    <row r="64" spans="2:8" x14ac:dyDescent="0.15"/>
  </sheetData>
  <sheetProtection algorithmName="SHA-512" hashValue="rSw7whACxgDLgomEoaYyBMH+I7UhbvpHV7DUbyjc/xdv370K7wPn92woQ4G8uLueCPcf8Gy3SyW41232IgfmCQ==" saltValue="GrUg8qzsKXueXLebxEFv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509</v>
      </c>
      <c r="B3" s="120"/>
      <c r="C3" s="121"/>
      <c r="D3" s="122">
        <v>97066</v>
      </c>
      <c r="E3" s="123"/>
      <c r="F3" s="124">
        <v>95429</v>
      </c>
      <c r="G3" s="125"/>
      <c r="H3" s="126"/>
    </row>
    <row r="4" spans="1:8" x14ac:dyDescent="0.15">
      <c r="A4" s="127"/>
      <c r="B4" s="128"/>
      <c r="C4" s="129"/>
      <c r="D4" s="130">
        <v>19483</v>
      </c>
      <c r="E4" s="131"/>
      <c r="F4" s="132">
        <v>19371</v>
      </c>
      <c r="G4" s="133"/>
      <c r="H4" s="134"/>
    </row>
    <row r="5" spans="1:8" x14ac:dyDescent="0.15">
      <c r="A5" s="115" t="s">
        <v>511</v>
      </c>
      <c r="B5" s="120"/>
      <c r="C5" s="121"/>
      <c r="D5" s="122">
        <v>89528</v>
      </c>
      <c r="E5" s="123"/>
      <c r="F5" s="124">
        <v>93540</v>
      </c>
      <c r="G5" s="125"/>
      <c r="H5" s="126"/>
    </row>
    <row r="6" spans="1:8" x14ac:dyDescent="0.15">
      <c r="A6" s="127"/>
      <c r="B6" s="128"/>
      <c r="C6" s="129"/>
      <c r="D6" s="130">
        <v>21165</v>
      </c>
      <c r="E6" s="131"/>
      <c r="F6" s="132">
        <v>20617</v>
      </c>
      <c r="G6" s="133"/>
      <c r="H6" s="134"/>
    </row>
    <row r="7" spans="1:8" x14ac:dyDescent="0.15">
      <c r="A7" s="115" t="s">
        <v>512</v>
      </c>
      <c r="B7" s="120"/>
      <c r="C7" s="121"/>
      <c r="D7" s="122">
        <v>84988</v>
      </c>
      <c r="E7" s="123"/>
      <c r="F7" s="124">
        <v>88232</v>
      </c>
      <c r="G7" s="125"/>
      <c r="H7" s="126"/>
    </row>
    <row r="8" spans="1:8" x14ac:dyDescent="0.15">
      <c r="A8" s="127"/>
      <c r="B8" s="128"/>
      <c r="C8" s="129"/>
      <c r="D8" s="130">
        <v>18375</v>
      </c>
      <c r="E8" s="131"/>
      <c r="F8" s="132">
        <v>18955</v>
      </c>
      <c r="G8" s="133"/>
      <c r="H8" s="134"/>
    </row>
    <row r="9" spans="1:8" x14ac:dyDescent="0.15">
      <c r="A9" s="115" t="s">
        <v>513</v>
      </c>
      <c r="B9" s="120"/>
      <c r="C9" s="121"/>
      <c r="D9" s="122">
        <v>95425</v>
      </c>
      <c r="E9" s="123"/>
      <c r="F9" s="124">
        <v>88906</v>
      </c>
      <c r="G9" s="125"/>
      <c r="H9" s="126"/>
    </row>
    <row r="10" spans="1:8" x14ac:dyDescent="0.15">
      <c r="A10" s="127"/>
      <c r="B10" s="128"/>
      <c r="C10" s="129"/>
      <c r="D10" s="130">
        <v>25434</v>
      </c>
      <c r="E10" s="131"/>
      <c r="F10" s="132">
        <v>19827</v>
      </c>
      <c r="G10" s="133"/>
      <c r="H10" s="134"/>
    </row>
    <row r="11" spans="1:8" x14ac:dyDescent="0.15">
      <c r="A11" s="115" t="s">
        <v>514</v>
      </c>
      <c r="B11" s="120"/>
      <c r="C11" s="121"/>
      <c r="D11" s="122">
        <v>86073</v>
      </c>
      <c r="E11" s="123"/>
      <c r="F11" s="124">
        <v>97156</v>
      </c>
      <c r="G11" s="125"/>
      <c r="H11" s="126"/>
    </row>
    <row r="12" spans="1:8" x14ac:dyDescent="0.15">
      <c r="A12" s="127"/>
      <c r="B12" s="128"/>
      <c r="C12" s="135"/>
      <c r="D12" s="130">
        <v>15308</v>
      </c>
      <c r="E12" s="131"/>
      <c r="F12" s="132">
        <v>23118</v>
      </c>
      <c r="G12" s="133"/>
      <c r="H12" s="134"/>
    </row>
    <row r="13" spans="1:8" x14ac:dyDescent="0.15">
      <c r="A13" s="115"/>
      <c r="B13" s="120"/>
      <c r="C13" s="121"/>
      <c r="D13" s="122">
        <v>90616</v>
      </c>
      <c r="E13" s="123"/>
      <c r="F13" s="124">
        <v>92653</v>
      </c>
      <c r="G13" s="136"/>
      <c r="H13" s="126"/>
    </row>
    <row r="14" spans="1:8" x14ac:dyDescent="0.15">
      <c r="A14" s="127"/>
      <c r="B14" s="128"/>
      <c r="C14" s="129"/>
      <c r="D14" s="130">
        <v>19953</v>
      </c>
      <c r="E14" s="131"/>
      <c r="F14" s="132">
        <v>20378</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2.59</v>
      </c>
      <c r="C19" s="137">
        <f>ROUND(VALUE(SUBSTITUTE(実質収支比率等に係る経年分析!G$48,"▲","-")),2)</f>
        <v>2.4700000000000002</v>
      </c>
      <c r="D19" s="137">
        <f>ROUND(VALUE(SUBSTITUTE(実質収支比率等に係る経年分析!H$48,"▲","-")),2)</f>
        <v>3.52</v>
      </c>
      <c r="E19" s="137">
        <f>ROUND(VALUE(SUBSTITUTE(実質収支比率等に係る経年分析!I$48,"▲","-")),2)</f>
        <v>2.38</v>
      </c>
      <c r="F19" s="137">
        <f>ROUND(VALUE(SUBSTITUTE(実質収支比率等に係る経年分析!J$48,"▲","-")),2)</f>
        <v>2.4300000000000002</v>
      </c>
    </row>
    <row r="20" spans="1:11" x14ac:dyDescent="0.15">
      <c r="A20" s="137" t="s">
        <v>54</v>
      </c>
      <c r="B20" s="137">
        <f>ROUND(VALUE(SUBSTITUTE(実質収支比率等に係る経年分析!F$47,"▲","-")),2)</f>
        <v>5.88</v>
      </c>
      <c r="C20" s="137">
        <f>ROUND(VALUE(SUBSTITUTE(実質収支比率等に係る経年分析!G$47,"▲","-")),2)</f>
        <v>9.1</v>
      </c>
      <c r="D20" s="137">
        <f>ROUND(VALUE(SUBSTITUTE(実質収支比率等に係る経年分析!H$47,"▲","-")),2)</f>
        <v>8.91</v>
      </c>
      <c r="E20" s="137">
        <f>ROUND(VALUE(SUBSTITUTE(実質収支比率等に係る経年分析!I$47,"▲","-")),2)</f>
        <v>9.33</v>
      </c>
      <c r="F20" s="137">
        <f>ROUND(VALUE(SUBSTITUTE(実質収支比率等に係る経年分析!J$47,"▲","-")),2)</f>
        <v>9.49</v>
      </c>
    </row>
    <row r="21" spans="1:11" x14ac:dyDescent="0.15">
      <c r="A21" s="137" t="s">
        <v>55</v>
      </c>
      <c r="B21" s="137">
        <f>IF(ISNUMBER(VALUE(SUBSTITUTE(実質収支比率等に係る経年分析!F$49,"▲","-"))),ROUND(VALUE(SUBSTITUTE(実質収支比率等に係る経年分析!F$49,"▲","-")),2),NA())</f>
        <v>0.63</v>
      </c>
      <c r="C21" s="137">
        <f>IF(ISNUMBER(VALUE(SUBSTITUTE(実質収支比率等に係る経年分析!G$49,"▲","-"))),ROUND(VALUE(SUBSTITUTE(実質収支比率等に係る経年分析!G$49,"▲","-")),2),NA())</f>
        <v>3.37</v>
      </c>
      <c r="D21" s="137">
        <f>IF(ISNUMBER(VALUE(SUBSTITUTE(実質収支比率等に係る経年分析!H$49,"▲","-"))),ROUND(VALUE(SUBSTITUTE(実質収支比率等に係る経年分析!H$49,"▲","-")),2),NA())</f>
        <v>0.46</v>
      </c>
      <c r="E21" s="137">
        <f>IF(ISNUMBER(VALUE(SUBSTITUTE(実質収支比率等に係る経年分析!I$49,"▲","-"))),ROUND(VALUE(SUBSTITUTE(実質収支比率等に係る経年分析!I$49,"▲","-")),2),NA())</f>
        <v>-0.62</v>
      </c>
      <c r="F21" s="137">
        <f>IF(ISNUMBER(VALUE(SUBSTITUTE(実質収支比率等に係る経年分析!J$49,"▲","-"))),ROUND(VALUE(SUBSTITUTE(実質収支比率等に係る経年分析!J$49,"▲","-")),2),NA())</f>
        <v>0.37</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0.46</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0.49</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0.47</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0.6</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0.64</v>
      </c>
    </row>
    <row r="28" spans="1:11" x14ac:dyDescent="0.15">
      <c r="A28" s="138" t="str">
        <f>IF(連結実質赤字比率に係る赤字・黒字の構成分析!C$42="",NA(),連結実質赤字比率に係る赤字・黒字の構成分析!C$42)</f>
        <v>その他会計（赤字）</v>
      </c>
      <c r="B28" s="138">
        <f>IF(ROUND(VALUE(SUBSTITUTE(連結実質赤字比率に係る赤字・黒字の構成分析!F$42,"▲", "-")), 2) &lt; 0, ABS(ROUND(VALUE(SUBSTITUTE(連結実質赤字比率に係る赤字・黒字の構成分析!F$42,"▲", "-")), 2)), NA())</f>
        <v>0.3</v>
      </c>
      <c r="C28" s="138" t="e">
        <f>IF(ROUND(VALUE(SUBSTITUTE(連結実質赤字比率に係る赤字・黒字の構成分析!F$42,"▲", "-")), 2) &gt;= 0, ABS(ROUND(VALUE(SUBSTITUTE(連結実質赤字比率に係る赤字・黒字の構成分析!F$42,"▲", "-")), 2)), NA())</f>
        <v>#N/A</v>
      </c>
      <c r="D28" s="138">
        <f>IF(ROUND(VALUE(SUBSTITUTE(連結実質赤字比率に係る赤字・黒字の構成分析!G$42,"▲", "-")), 2) &lt; 0, ABS(ROUND(VALUE(SUBSTITUTE(連結実質赤字比率に係る赤字・黒字の構成分析!G$42,"▲", "-")), 2)), NA())</f>
        <v>0.26</v>
      </c>
      <c r="E28" s="138" t="e">
        <f>IF(ROUND(VALUE(SUBSTITUTE(連結実質赤字比率に係る赤字・黒字の構成分析!G$42,"▲", "-")), 2) &gt;= 0, ABS(ROUND(VALUE(SUBSTITUTE(連結実質赤字比率に係る赤字・黒字の構成分析!G$42,"▲", "-")), 2)), NA())</f>
        <v>#N/A</v>
      </c>
      <c r="F28" s="138">
        <f>IF(ROUND(VALUE(SUBSTITUTE(連結実質赤字比率に係る赤字・黒字の構成分析!H$42,"▲", "-")), 2) &lt; 0, ABS(ROUND(VALUE(SUBSTITUTE(連結実質赤字比率に係る赤字・黒字の構成分析!H$42,"▲", "-")), 2)), NA())</f>
        <v>0.23</v>
      </c>
      <c r="G28" s="138" t="e">
        <f>IF(ROUND(VALUE(SUBSTITUTE(連結実質赤字比率に係る赤字・黒字の構成分析!H$42,"▲", "-")), 2) &gt;= 0, ABS(ROUND(VALUE(SUBSTITUTE(連結実質赤字比率に係る赤字・黒字の構成分析!H$42,"▲", "-")), 2)), NA())</f>
        <v>#N/A</v>
      </c>
      <c r="H28" s="138">
        <f>IF(ROUND(VALUE(SUBSTITUTE(連結実質赤字比率に係る赤字・黒字の構成分析!I$42,"▲", "-")), 2) &lt; 0, ABS(ROUND(VALUE(SUBSTITUTE(連結実質赤字比率に係る赤字・黒字の構成分析!I$42,"▲", "-")), 2)), NA())</f>
        <v>0.06</v>
      </c>
      <c r="I28" s="138" t="e">
        <f>IF(ROUND(VALUE(SUBSTITUTE(連結実質赤字比率に係る赤字・黒字の構成分析!I$42,"▲", "-")), 2) &gt;= 0, ABS(ROUND(VALUE(SUBSTITUTE(連結実質赤字比率に係る赤字・黒字の構成分析!I$42,"▲", "-")), 2)), NA())</f>
        <v>#N/A</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0.31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0.34</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0.36</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0.49</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0.47</v>
      </c>
    </row>
    <row r="30" spans="1:11" x14ac:dyDescent="0.15">
      <c r="A30" s="138" t="str">
        <f>IF(連結実質赤字比率に係る赤字・黒字の構成分析!C$40="",NA(),連結実質赤字比率に係る赤字・黒字の構成分析!C$40)</f>
        <v>基幹病院事業会計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0.24</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0.22</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0.64</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0.59</v>
      </c>
    </row>
    <row r="31" spans="1:11" x14ac:dyDescent="0.15">
      <c r="A31" s="138" t="str">
        <f>IF(連結実質赤字比率に係る赤字・黒字の構成分析!C$39="",NA(),連結実質赤字比率に係る赤字・黒字の構成分析!C$39)</f>
        <v>地域づくり資金貸付事業特別会計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0.43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0.56000000000000005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0.64</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0.72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0.77</v>
      </c>
    </row>
    <row r="32" spans="1:11" x14ac:dyDescent="0.15">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0.57999999999999996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0.86</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0.96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0.87</v>
      </c>
    </row>
    <row r="33" spans="1:16" x14ac:dyDescent="0.15">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2.0299999999999998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1.77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2.75</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1.48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1.48</v>
      </c>
    </row>
    <row r="34" spans="1:16" x14ac:dyDescent="0.15">
      <c r="A34" s="138" t="str">
        <f>IF(連結実質赤字比率に係る赤字・黒字の構成分析!C$36="",NA(),連結実質赤字比率に係る赤字・黒字の構成分析!C$36)</f>
        <v>新潟県国民健康保険事業特別会計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1.82</v>
      </c>
    </row>
    <row r="35" spans="1:16" x14ac:dyDescent="0.15">
      <c r="A35" s="138" t="str">
        <f>IF(連結実質赤字比率に係る赤字・黒字の構成分析!C$35="",NA(),連結実質赤字比率に係る赤字・黒字の構成分析!C$35)</f>
        <v>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3.35</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3.17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3.17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3.77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3.94</v>
      </c>
    </row>
    <row r="36" spans="1:16" x14ac:dyDescent="0.15">
      <c r="A36" s="138" t="str">
        <f>IF(連結実質赤字比率に係る赤字・黒字の構成分析!C$34="",NA(),連結実質赤字比率に係る赤字・黒字の構成分析!C$34)</f>
        <v>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0.13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0.68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0.94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0.78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0</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110865</v>
      </c>
      <c r="E42" s="139"/>
      <c r="F42" s="139"/>
      <c r="G42" s="139">
        <f>'実質公債費比率（分子）の構造'!L$52</f>
        <v>102069</v>
      </c>
      <c r="H42" s="139"/>
      <c r="I42" s="139"/>
      <c r="J42" s="139">
        <f>'実質公債費比率（分子）の構造'!M$52</f>
        <v>96087</v>
      </c>
      <c r="K42" s="139"/>
      <c r="L42" s="139"/>
      <c r="M42" s="139">
        <f>'実質公債費比率（分子）の構造'!N$52</f>
        <v>94558</v>
      </c>
      <c r="N42" s="139"/>
      <c r="O42" s="139"/>
      <c r="P42" s="139">
        <f>'実質公債費比率（分子）の構造'!O$52</f>
        <v>92571</v>
      </c>
    </row>
    <row r="43" spans="1:16" x14ac:dyDescent="0.15">
      <c r="A43" s="139" t="s">
        <v>17</v>
      </c>
      <c r="B43" s="139">
        <f>'実質公債費比率（分子）の構造'!K$51</f>
        <v>4</v>
      </c>
      <c r="C43" s="139"/>
      <c r="D43" s="139"/>
      <c r="E43" s="139">
        <f>'実質公債費比率（分子）の構造'!L$51</f>
        <v>5</v>
      </c>
      <c r="F43" s="139"/>
      <c r="G43" s="139"/>
      <c r="H43" s="139">
        <f>'実質公債費比率（分子）の構造'!M$51</f>
        <v>3</v>
      </c>
      <c r="I43" s="139"/>
      <c r="J43" s="139"/>
      <c r="K43" s="139">
        <f>'実質公債費比率（分子）の構造'!N$51</f>
        <v>2</v>
      </c>
      <c r="L43" s="139"/>
      <c r="M43" s="139"/>
      <c r="N43" s="139">
        <f>'実質公債費比率（分子）の構造'!O$51</f>
        <v>5</v>
      </c>
      <c r="O43" s="139"/>
      <c r="P43" s="139"/>
    </row>
    <row r="44" spans="1:16" x14ac:dyDescent="0.15">
      <c r="A44" s="139" t="s">
        <v>63</v>
      </c>
      <c r="B44" s="139">
        <f>'実質公債費比率（分子）の構造'!K$50</f>
        <v>1619</v>
      </c>
      <c r="C44" s="139"/>
      <c r="D44" s="139"/>
      <c r="E44" s="139">
        <f>'実質公債費比率（分子）の構造'!L$50</f>
        <v>1533</v>
      </c>
      <c r="F44" s="139"/>
      <c r="G44" s="139"/>
      <c r="H44" s="139">
        <f>'実質公債費比率（分子）の構造'!M$50</f>
        <v>1119</v>
      </c>
      <c r="I44" s="139"/>
      <c r="J44" s="139"/>
      <c r="K44" s="139">
        <f>'実質公債費比率（分子）の構造'!N$50</f>
        <v>1078</v>
      </c>
      <c r="L44" s="139"/>
      <c r="M44" s="139"/>
      <c r="N44" s="139">
        <f>'実質公債費比率（分子）の構造'!O$50</f>
        <v>1013</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6317</v>
      </c>
      <c r="C46" s="139"/>
      <c r="D46" s="139"/>
      <c r="E46" s="139">
        <f>'実質公債費比率（分子）の構造'!L$48</f>
        <v>6575</v>
      </c>
      <c r="F46" s="139"/>
      <c r="G46" s="139"/>
      <c r="H46" s="139">
        <f>'実質公債費比率（分子）の構造'!M$48</f>
        <v>6627</v>
      </c>
      <c r="I46" s="139"/>
      <c r="J46" s="139"/>
      <c r="K46" s="139">
        <f>'実質公債費比率（分子）の構造'!N$48</f>
        <v>6955</v>
      </c>
      <c r="L46" s="139"/>
      <c r="M46" s="139"/>
      <c r="N46" s="139">
        <f>'実質公債費比率（分子）の構造'!O$48</f>
        <v>7925</v>
      </c>
      <c r="O46" s="139"/>
      <c r="P46" s="139"/>
    </row>
    <row r="47" spans="1:16" x14ac:dyDescent="0.15">
      <c r="A47" s="139" t="s">
        <v>13</v>
      </c>
      <c r="B47" s="139">
        <f>'実質公債費比率（分子）の構造'!K$47</f>
        <v>65380</v>
      </c>
      <c r="C47" s="139"/>
      <c r="D47" s="139"/>
      <c r="E47" s="139">
        <f>'実質公債費比率（分子）の構造'!L$47</f>
        <v>65787</v>
      </c>
      <c r="F47" s="139"/>
      <c r="G47" s="139"/>
      <c r="H47" s="139">
        <f>'実質公債費比率（分子）の構造'!M$47</f>
        <v>67240</v>
      </c>
      <c r="I47" s="139"/>
      <c r="J47" s="139"/>
      <c r="K47" s="139">
        <f>'実質公債費比率（分子）の構造'!N$47</f>
        <v>67705</v>
      </c>
      <c r="L47" s="139"/>
      <c r="M47" s="139"/>
      <c r="N47" s="139">
        <f>'実質公債費比率（分子）の構造'!O$47</f>
        <v>67943</v>
      </c>
      <c r="O47" s="139"/>
      <c r="P47" s="139"/>
    </row>
    <row r="48" spans="1:16" x14ac:dyDescent="0.15">
      <c r="A48" s="139" t="s">
        <v>66</v>
      </c>
      <c r="B48" s="139">
        <f>'実質公債費比率（分子）の構造'!K$46</f>
        <v>11185</v>
      </c>
      <c r="C48" s="139"/>
      <c r="D48" s="139"/>
      <c r="E48" s="139">
        <f>'実質公債費比率（分子）の構造'!L$46</f>
        <v>9856</v>
      </c>
      <c r="F48" s="139"/>
      <c r="G48" s="139"/>
      <c r="H48" s="139">
        <f>'実質公債費比率（分子）の構造'!M$46</f>
        <v>10673</v>
      </c>
      <c r="I48" s="139"/>
      <c r="J48" s="139"/>
      <c r="K48" s="139">
        <f>'実質公債費比率（分子）の構造'!N$46</f>
        <v>11722</v>
      </c>
      <c r="L48" s="139"/>
      <c r="M48" s="139"/>
      <c r="N48" s="139">
        <f>'実質公債費比率（分子）の構造'!O$46</f>
        <v>11659</v>
      </c>
      <c r="O48" s="139"/>
      <c r="P48" s="139"/>
    </row>
    <row r="49" spans="1:16" x14ac:dyDescent="0.15">
      <c r="A49" s="139" t="s">
        <v>67</v>
      </c>
      <c r="B49" s="139">
        <f>'実質公債費比率（分子）の構造'!K$45</f>
        <v>105496</v>
      </c>
      <c r="C49" s="139"/>
      <c r="D49" s="139"/>
      <c r="E49" s="139">
        <f>'実質公債費比率（分子）の構造'!L$45</f>
        <v>102205</v>
      </c>
      <c r="F49" s="139"/>
      <c r="G49" s="139"/>
      <c r="H49" s="139">
        <f>'実質公債費比率（分子）の構造'!M$45</f>
        <v>96352</v>
      </c>
      <c r="I49" s="139"/>
      <c r="J49" s="139"/>
      <c r="K49" s="139">
        <f>'実質公債費比率（分子）の構造'!N$45</f>
        <v>92132</v>
      </c>
      <c r="L49" s="139"/>
      <c r="M49" s="139"/>
      <c r="N49" s="139">
        <f>'実質公債費比率（分子）の構造'!O$45</f>
        <v>90616</v>
      </c>
      <c r="O49" s="139"/>
      <c r="P49" s="139"/>
    </row>
    <row r="50" spans="1:16" x14ac:dyDescent="0.15">
      <c r="A50" s="139" t="s">
        <v>68</v>
      </c>
      <c r="B50" s="139" t="e">
        <f>NA()</f>
        <v>#N/A</v>
      </c>
      <c r="C50" s="139">
        <f>IF(ISNUMBER('実質公債費比率（分子）の構造'!K$53),'実質公債費比率（分子）の構造'!K$53,NA())</f>
        <v>79136</v>
      </c>
      <c r="D50" s="139" t="e">
        <f>NA()</f>
        <v>#N/A</v>
      </c>
      <c r="E50" s="139" t="e">
        <f>NA()</f>
        <v>#N/A</v>
      </c>
      <c r="F50" s="139">
        <f>IF(ISNUMBER('実質公債費比率（分子）の構造'!L$53),'実質公債費比率（分子）の構造'!L$53,NA())</f>
        <v>83892</v>
      </c>
      <c r="G50" s="139" t="e">
        <f>NA()</f>
        <v>#N/A</v>
      </c>
      <c r="H50" s="139" t="e">
        <f>NA()</f>
        <v>#N/A</v>
      </c>
      <c r="I50" s="139">
        <f>IF(ISNUMBER('実質公債費比率（分子）の構造'!M$53),'実質公債費比率（分子）の構造'!M$53,NA())</f>
        <v>85927</v>
      </c>
      <c r="J50" s="139" t="e">
        <f>NA()</f>
        <v>#N/A</v>
      </c>
      <c r="K50" s="139" t="e">
        <f>NA()</f>
        <v>#N/A</v>
      </c>
      <c r="L50" s="139">
        <f>IF(ISNUMBER('実質公債費比率（分子）の構造'!N$53),'実質公債費比率（分子）の構造'!N$53,NA())</f>
        <v>85036</v>
      </c>
      <c r="M50" s="139" t="e">
        <f>NA()</f>
        <v>#N/A</v>
      </c>
      <c r="N50" s="139" t="e">
        <f>NA()</f>
        <v>#N/A</v>
      </c>
      <c r="O50" s="139">
        <f>IF(ISNUMBER('実質公債費比率（分子）の構造'!O$53),'実質公債費比率（分子）の構造'!O$53,NA())</f>
        <v>86590</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1226197</v>
      </c>
      <c r="E56" s="138"/>
      <c r="F56" s="138"/>
      <c r="G56" s="138">
        <f>'将来負担比率（分子）の構造'!J$52</f>
        <v>1216530</v>
      </c>
      <c r="H56" s="138"/>
      <c r="I56" s="138"/>
      <c r="J56" s="138">
        <f>'将来負担比率（分子）の構造'!K$52</f>
        <v>1180950</v>
      </c>
      <c r="K56" s="138"/>
      <c r="L56" s="138"/>
      <c r="M56" s="138">
        <f>'将来負担比率（分子）の構造'!L$52</f>
        <v>1153238</v>
      </c>
      <c r="N56" s="138"/>
      <c r="O56" s="138"/>
      <c r="P56" s="138">
        <f>'将来負担比率（分子）の構造'!M$52</f>
        <v>1104707</v>
      </c>
    </row>
    <row r="57" spans="1:16" x14ac:dyDescent="0.15">
      <c r="A57" s="138" t="s">
        <v>42</v>
      </c>
      <c r="B57" s="138"/>
      <c r="C57" s="138"/>
      <c r="D57" s="138">
        <f>'将来負担比率（分子）の構造'!I$51</f>
        <v>34906</v>
      </c>
      <c r="E57" s="138"/>
      <c r="F57" s="138"/>
      <c r="G57" s="138">
        <f>'将来負担比率（分子）の構造'!J$51</f>
        <v>34189</v>
      </c>
      <c r="H57" s="138"/>
      <c r="I57" s="138"/>
      <c r="J57" s="138">
        <f>'将来負担比率（分子）の構造'!K$51</f>
        <v>33413</v>
      </c>
      <c r="K57" s="138"/>
      <c r="L57" s="138"/>
      <c r="M57" s="138">
        <f>'将来負担比率（分子）の構造'!L$51</f>
        <v>32677</v>
      </c>
      <c r="N57" s="138"/>
      <c r="O57" s="138"/>
      <c r="P57" s="138">
        <f>'将来負担比率（分子）の構造'!M$51</f>
        <v>31957</v>
      </c>
    </row>
    <row r="58" spans="1:16" x14ac:dyDescent="0.15">
      <c r="A58" s="138" t="s">
        <v>41</v>
      </c>
      <c r="B58" s="138"/>
      <c r="C58" s="138"/>
      <c r="D58" s="138">
        <f>'将来負担比率（分子）の構造'!I$50</f>
        <v>250455</v>
      </c>
      <c r="E58" s="138"/>
      <c r="F58" s="138"/>
      <c r="G58" s="138">
        <f>'将来負担比率（分子）の構造'!J$50</f>
        <v>303247</v>
      </c>
      <c r="H58" s="138"/>
      <c r="I58" s="138"/>
      <c r="J58" s="138">
        <f>'将来負担比率（分子）の構造'!K$50</f>
        <v>321872</v>
      </c>
      <c r="K58" s="138"/>
      <c r="L58" s="138"/>
      <c r="M58" s="138">
        <f>'将来負担比率（分子）の構造'!L$50</f>
        <v>349304</v>
      </c>
      <c r="N58" s="138"/>
      <c r="O58" s="138"/>
      <c r="P58" s="138">
        <f>'将来負担比率（分子）の構造'!M$50</f>
        <v>357913</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8930</v>
      </c>
      <c r="C61" s="138"/>
      <c r="D61" s="138"/>
      <c r="E61" s="138">
        <f>'将来負担比率（分子）の構造'!J$46</f>
        <v>8426</v>
      </c>
      <c r="F61" s="138"/>
      <c r="G61" s="138"/>
      <c r="H61" s="138">
        <f>'将来負担比率（分子）の構造'!K$46</f>
        <v>8131</v>
      </c>
      <c r="I61" s="138"/>
      <c r="J61" s="138"/>
      <c r="K61" s="138">
        <f>'将来負担比率（分子）の構造'!L$46</f>
        <v>7330</v>
      </c>
      <c r="L61" s="138"/>
      <c r="M61" s="138"/>
      <c r="N61" s="138">
        <f>'将来負担比率（分子）の構造'!M$46</f>
        <v>7738</v>
      </c>
      <c r="O61" s="138"/>
      <c r="P61" s="138"/>
    </row>
    <row r="62" spans="1:16" x14ac:dyDescent="0.15">
      <c r="A62" s="138" t="s">
        <v>35</v>
      </c>
      <c r="B62" s="138">
        <f>'将来負担比率（分子）の構造'!I$45</f>
        <v>200472</v>
      </c>
      <c r="C62" s="138"/>
      <c r="D62" s="138"/>
      <c r="E62" s="138">
        <f>'将来負担比率（分子）の構造'!J$45</f>
        <v>193978</v>
      </c>
      <c r="F62" s="138"/>
      <c r="G62" s="138"/>
      <c r="H62" s="138">
        <f>'将来負担比率（分子）の構造'!K$45</f>
        <v>187609</v>
      </c>
      <c r="I62" s="138"/>
      <c r="J62" s="138"/>
      <c r="K62" s="138">
        <f>'将来負担比率（分子）の構造'!L$45</f>
        <v>192461</v>
      </c>
      <c r="L62" s="138"/>
      <c r="M62" s="138"/>
      <c r="N62" s="138">
        <f>'将来負担比率（分子）の構造'!M$45</f>
        <v>189408</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73472</v>
      </c>
      <c r="C64" s="138"/>
      <c r="D64" s="138"/>
      <c r="E64" s="138">
        <f>'将来負担比率（分子）の構造'!J$43</f>
        <v>73159</v>
      </c>
      <c r="F64" s="138"/>
      <c r="G64" s="138"/>
      <c r="H64" s="138">
        <f>'将来負担比率（分子）の構造'!K$43</f>
        <v>76538</v>
      </c>
      <c r="I64" s="138"/>
      <c r="J64" s="138"/>
      <c r="K64" s="138">
        <f>'将来負担比率（分子）の構造'!L$43</f>
        <v>104527</v>
      </c>
      <c r="L64" s="138"/>
      <c r="M64" s="138"/>
      <c r="N64" s="138">
        <f>'将来負担比率（分子）の構造'!M$43</f>
        <v>97927</v>
      </c>
      <c r="O64" s="138"/>
      <c r="P64" s="138"/>
    </row>
    <row r="65" spans="1:16" x14ac:dyDescent="0.15">
      <c r="A65" s="138" t="s">
        <v>32</v>
      </c>
      <c r="B65" s="138">
        <f>'将来負担比率（分子）の構造'!I$42</f>
        <v>16283</v>
      </c>
      <c r="C65" s="138"/>
      <c r="D65" s="138"/>
      <c r="E65" s="138">
        <f>'将来負担比率（分子）の構造'!J$42</f>
        <v>14578</v>
      </c>
      <c r="F65" s="138"/>
      <c r="G65" s="138"/>
      <c r="H65" s="138">
        <f>'将来負担比率（分子）の構造'!K$42</f>
        <v>12514</v>
      </c>
      <c r="I65" s="138"/>
      <c r="J65" s="138"/>
      <c r="K65" s="138">
        <f>'将来負担比率（分子）の構造'!L$42</f>
        <v>10952</v>
      </c>
      <c r="L65" s="138"/>
      <c r="M65" s="138"/>
      <c r="N65" s="138">
        <f>'将来負担比率（分子）の構造'!M$42</f>
        <v>9469</v>
      </c>
      <c r="O65" s="138"/>
      <c r="P65" s="138"/>
    </row>
    <row r="66" spans="1:16" x14ac:dyDescent="0.15">
      <c r="A66" s="138" t="s">
        <v>31</v>
      </c>
      <c r="B66" s="138">
        <f>'将来負担比率（分子）の構造'!I$41</f>
        <v>2654077</v>
      </c>
      <c r="C66" s="138"/>
      <c r="D66" s="138"/>
      <c r="E66" s="138">
        <f>'将来負担比率（分子）の構造'!J$41</f>
        <v>2656528</v>
      </c>
      <c r="F66" s="138"/>
      <c r="G66" s="138"/>
      <c r="H66" s="138">
        <f>'将来負担比率（分子）の構造'!K$41</f>
        <v>2626196</v>
      </c>
      <c r="I66" s="138"/>
      <c r="J66" s="138"/>
      <c r="K66" s="138">
        <f>'将来負担比率（分子）の構造'!L$41</f>
        <v>2585055</v>
      </c>
      <c r="L66" s="138"/>
      <c r="M66" s="138"/>
      <c r="N66" s="138">
        <f>'将来負担比率（分子）の構造'!M$41</f>
        <v>2536470</v>
      </c>
      <c r="O66" s="138"/>
      <c r="P66" s="138"/>
    </row>
    <row r="67" spans="1:16" x14ac:dyDescent="0.15">
      <c r="A67" s="138" t="s">
        <v>72</v>
      </c>
      <c r="B67" s="138" t="e">
        <f>NA()</f>
        <v>#N/A</v>
      </c>
      <c r="C67" s="138">
        <f>IF(ISNUMBER('将来負担比率（分子）の構造'!I$53), IF('将来負担比率（分子）の構造'!I$53 &lt; 0, 0, '将来負担比率（分子）の構造'!I$53), NA())</f>
        <v>1441675</v>
      </c>
      <c r="D67" s="138" t="e">
        <f>NA()</f>
        <v>#N/A</v>
      </c>
      <c r="E67" s="138" t="e">
        <f>NA()</f>
        <v>#N/A</v>
      </c>
      <c r="F67" s="138">
        <f>IF(ISNUMBER('将来負担比率（分子）の構造'!J$53), IF('将来負担比率（分子）の構造'!J$53 &lt; 0, 0, '将来負担比率（分子）の構造'!J$53), NA())</f>
        <v>1392704</v>
      </c>
      <c r="G67" s="138" t="e">
        <f>NA()</f>
        <v>#N/A</v>
      </c>
      <c r="H67" s="138" t="e">
        <f>NA()</f>
        <v>#N/A</v>
      </c>
      <c r="I67" s="138">
        <f>IF(ISNUMBER('将来負担比率（分子）の構造'!K$53), IF('将来負担比率（分子）の構造'!K$53 &lt; 0, 0, '将来負担比率（分子）の構造'!K$53), NA())</f>
        <v>1374752</v>
      </c>
      <c r="J67" s="138" t="e">
        <f>NA()</f>
        <v>#N/A</v>
      </c>
      <c r="K67" s="138" t="e">
        <f>NA()</f>
        <v>#N/A</v>
      </c>
      <c r="L67" s="138">
        <f>IF(ISNUMBER('将来負担比率（分子）の構造'!L$53), IF('将来負担比率（分子）の構造'!L$53 &lt; 0, 0, '将来負担比率（分子）の構造'!L$53), NA())</f>
        <v>1365107</v>
      </c>
      <c r="M67" s="138" t="e">
        <f>NA()</f>
        <v>#N/A</v>
      </c>
      <c r="N67" s="138" t="e">
        <f>NA()</f>
        <v>#N/A</v>
      </c>
      <c r="O67" s="138">
        <f>IF(ISNUMBER('将来負担比率（分子）の構造'!M$53), IF('将来負担比率（分子）の構造'!M$53 &lt; 0, 0, '将来負担比率（分子）の構造'!M$53), NA())</f>
        <v>1346434</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48818</v>
      </c>
      <c r="C72" s="142">
        <f>基金残高に係る経年分析!G55</f>
        <v>51525</v>
      </c>
      <c r="D72" s="142">
        <f>基金残高に係る経年分析!H55</f>
        <v>53100</v>
      </c>
    </row>
    <row r="73" spans="1:16" x14ac:dyDescent="0.15">
      <c r="A73" s="141" t="s">
        <v>75</v>
      </c>
      <c r="B73" s="142">
        <f>基金残高に係る経年分析!F56</f>
        <v>33195</v>
      </c>
      <c r="C73" s="142">
        <f>基金残高に係る経年分析!G56</f>
        <v>43307</v>
      </c>
      <c r="D73" s="142">
        <f>基金残高に係る経年分析!H56</f>
        <v>44707</v>
      </c>
    </row>
    <row r="74" spans="1:16" x14ac:dyDescent="0.15">
      <c r="A74" s="141" t="s">
        <v>76</v>
      </c>
      <c r="B74" s="142">
        <f>基金残高に係る経年分析!F57</f>
        <v>30423</v>
      </c>
      <c r="C74" s="142">
        <f>基金残高に係る経年分析!G57</f>
        <v>37765</v>
      </c>
      <c r="D74" s="142">
        <f>基金残高に係る経年分析!H57</f>
        <v>37238</v>
      </c>
    </row>
  </sheetData>
  <sheetProtection algorithmName="SHA-512" hashValue="lethtY5rHtCqXFEupBCKsfvE0BM7MIbhcQCO0k9CwvqSxLPOjp4vXqkb5e4Vn6/nc97BfE3+wG1qDPYT6j1yFg==" saltValue="n0/zVoSYd+n8UcVgoWf2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182</v>
      </c>
      <c r="DD1" s="555"/>
      <c r="DE1" s="555"/>
      <c r="DF1" s="555"/>
      <c r="DG1" s="555"/>
      <c r="DH1" s="555"/>
      <c r="DI1" s="556"/>
      <c r="DK1" s="554" t="s">
        <v>183</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185</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186</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187</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188</v>
      </c>
      <c r="S4" s="558"/>
      <c r="T4" s="558"/>
      <c r="U4" s="558"/>
      <c r="V4" s="558"/>
      <c r="W4" s="558"/>
      <c r="X4" s="558"/>
      <c r="Y4" s="559"/>
      <c r="Z4" s="557" t="s">
        <v>189</v>
      </c>
      <c r="AA4" s="558"/>
      <c r="AB4" s="558"/>
      <c r="AC4" s="559"/>
      <c r="AD4" s="557" t="s">
        <v>190</v>
      </c>
      <c r="AE4" s="558"/>
      <c r="AF4" s="558"/>
      <c r="AG4" s="558"/>
      <c r="AH4" s="558"/>
      <c r="AI4" s="558"/>
      <c r="AJ4" s="558"/>
      <c r="AK4" s="559"/>
      <c r="AL4" s="557" t="s">
        <v>189</v>
      </c>
      <c r="AM4" s="558"/>
      <c r="AN4" s="558"/>
      <c r="AO4" s="559"/>
      <c r="AP4" s="560" t="s">
        <v>191</v>
      </c>
      <c r="AQ4" s="560"/>
      <c r="AR4" s="560"/>
      <c r="AS4" s="560"/>
      <c r="AT4" s="560"/>
      <c r="AU4" s="560"/>
      <c r="AV4" s="560"/>
      <c r="AW4" s="560"/>
      <c r="AX4" s="560"/>
      <c r="AY4" s="560"/>
      <c r="AZ4" s="560"/>
      <c r="BA4" s="560"/>
      <c r="BB4" s="560"/>
      <c r="BC4" s="560"/>
      <c r="BD4" s="560" t="s">
        <v>192</v>
      </c>
      <c r="BE4" s="560"/>
      <c r="BF4" s="560"/>
      <c r="BG4" s="560"/>
      <c r="BH4" s="560"/>
      <c r="BI4" s="560"/>
      <c r="BJ4" s="560"/>
      <c r="BK4" s="560"/>
      <c r="BL4" s="560" t="s">
        <v>189</v>
      </c>
      <c r="BM4" s="560"/>
      <c r="BN4" s="560"/>
      <c r="BO4" s="560"/>
      <c r="BP4" s="560" t="s">
        <v>193</v>
      </c>
      <c r="BQ4" s="560"/>
      <c r="BR4" s="560"/>
      <c r="BS4" s="560"/>
      <c r="BT4" s="560"/>
      <c r="BU4" s="560"/>
      <c r="BV4" s="560"/>
      <c r="BW4" s="560"/>
      <c r="BY4" s="557" t="s">
        <v>194</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195</v>
      </c>
      <c r="C5" s="562"/>
      <c r="D5" s="562"/>
      <c r="E5" s="562"/>
      <c r="F5" s="562"/>
      <c r="G5" s="562"/>
      <c r="H5" s="562"/>
      <c r="I5" s="562"/>
      <c r="J5" s="562"/>
      <c r="K5" s="562"/>
      <c r="L5" s="562"/>
      <c r="M5" s="562"/>
      <c r="N5" s="562"/>
      <c r="O5" s="562"/>
      <c r="P5" s="562"/>
      <c r="Q5" s="563"/>
      <c r="R5" s="564">
        <v>331321502</v>
      </c>
      <c r="S5" s="565"/>
      <c r="T5" s="565"/>
      <c r="U5" s="565"/>
      <c r="V5" s="565"/>
      <c r="W5" s="565"/>
      <c r="X5" s="565"/>
      <c r="Y5" s="566"/>
      <c r="Z5" s="567">
        <v>29.6</v>
      </c>
      <c r="AA5" s="567"/>
      <c r="AB5" s="567"/>
      <c r="AC5" s="567"/>
      <c r="AD5" s="568">
        <v>248825564</v>
      </c>
      <c r="AE5" s="568"/>
      <c r="AF5" s="568"/>
      <c r="AG5" s="568"/>
      <c r="AH5" s="568"/>
      <c r="AI5" s="568"/>
      <c r="AJ5" s="568"/>
      <c r="AK5" s="568"/>
      <c r="AL5" s="569">
        <v>43.6</v>
      </c>
      <c r="AM5" s="570"/>
      <c r="AN5" s="570"/>
      <c r="AO5" s="571"/>
      <c r="AP5" s="561" t="s">
        <v>196</v>
      </c>
      <c r="AQ5" s="562"/>
      <c r="AR5" s="562"/>
      <c r="AS5" s="562"/>
      <c r="AT5" s="562"/>
      <c r="AU5" s="562"/>
      <c r="AV5" s="562"/>
      <c r="AW5" s="562"/>
      <c r="AX5" s="562"/>
      <c r="AY5" s="562"/>
      <c r="AZ5" s="562"/>
      <c r="BA5" s="562"/>
      <c r="BB5" s="562"/>
      <c r="BC5" s="563"/>
      <c r="BD5" s="575">
        <v>331192932</v>
      </c>
      <c r="BE5" s="576"/>
      <c r="BF5" s="576"/>
      <c r="BG5" s="576"/>
      <c r="BH5" s="576"/>
      <c r="BI5" s="576"/>
      <c r="BJ5" s="576"/>
      <c r="BK5" s="577"/>
      <c r="BL5" s="578">
        <v>100</v>
      </c>
      <c r="BM5" s="578"/>
      <c r="BN5" s="578"/>
      <c r="BO5" s="578"/>
      <c r="BP5" s="579">
        <v>1497701</v>
      </c>
      <c r="BQ5" s="579"/>
      <c r="BR5" s="579"/>
      <c r="BS5" s="579"/>
      <c r="BT5" s="579"/>
      <c r="BU5" s="579"/>
      <c r="BV5" s="579"/>
      <c r="BW5" s="583"/>
      <c r="BY5" s="557" t="s">
        <v>191</v>
      </c>
      <c r="BZ5" s="558"/>
      <c r="CA5" s="558"/>
      <c r="CB5" s="558"/>
      <c r="CC5" s="558"/>
      <c r="CD5" s="558"/>
      <c r="CE5" s="558"/>
      <c r="CF5" s="558"/>
      <c r="CG5" s="558"/>
      <c r="CH5" s="558"/>
      <c r="CI5" s="558"/>
      <c r="CJ5" s="558"/>
      <c r="CK5" s="558"/>
      <c r="CL5" s="559"/>
      <c r="CM5" s="557" t="s">
        <v>197</v>
      </c>
      <c r="CN5" s="558"/>
      <c r="CO5" s="558"/>
      <c r="CP5" s="558"/>
      <c r="CQ5" s="558"/>
      <c r="CR5" s="558"/>
      <c r="CS5" s="558"/>
      <c r="CT5" s="559"/>
      <c r="CU5" s="557" t="s">
        <v>189</v>
      </c>
      <c r="CV5" s="558"/>
      <c r="CW5" s="558"/>
      <c r="CX5" s="559"/>
      <c r="CY5" s="557" t="s">
        <v>198</v>
      </c>
      <c r="CZ5" s="558"/>
      <c r="DA5" s="558"/>
      <c r="DB5" s="558"/>
      <c r="DC5" s="558"/>
      <c r="DD5" s="558"/>
      <c r="DE5" s="558"/>
      <c r="DF5" s="558"/>
      <c r="DG5" s="558"/>
      <c r="DH5" s="558"/>
      <c r="DI5" s="558"/>
      <c r="DJ5" s="558"/>
      <c r="DK5" s="559"/>
      <c r="DL5" s="557" t="s">
        <v>199</v>
      </c>
      <c r="DM5" s="558"/>
      <c r="DN5" s="558"/>
      <c r="DO5" s="558"/>
      <c r="DP5" s="558"/>
      <c r="DQ5" s="558"/>
      <c r="DR5" s="558"/>
      <c r="DS5" s="558"/>
      <c r="DT5" s="558"/>
      <c r="DU5" s="558"/>
      <c r="DV5" s="558"/>
      <c r="DW5" s="558"/>
      <c r="DX5" s="559"/>
    </row>
    <row r="6" spans="2:138" ht="11.25" customHeight="1" x14ac:dyDescent="0.15">
      <c r="B6" s="572" t="s">
        <v>200</v>
      </c>
      <c r="C6" s="573"/>
      <c r="D6" s="573"/>
      <c r="E6" s="573"/>
      <c r="F6" s="573"/>
      <c r="G6" s="573"/>
      <c r="H6" s="573"/>
      <c r="I6" s="573"/>
      <c r="J6" s="573"/>
      <c r="K6" s="573"/>
      <c r="L6" s="573"/>
      <c r="M6" s="573"/>
      <c r="N6" s="573"/>
      <c r="O6" s="573"/>
      <c r="P6" s="573"/>
      <c r="Q6" s="574"/>
      <c r="R6" s="575">
        <v>51648910</v>
      </c>
      <c r="S6" s="576"/>
      <c r="T6" s="576"/>
      <c r="U6" s="576"/>
      <c r="V6" s="576"/>
      <c r="W6" s="576"/>
      <c r="X6" s="576"/>
      <c r="Y6" s="577"/>
      <c r="Z6" s="578">
        <v>4.5999999999999996</v>
      </c>
      <c r="AA6" s="578"/>
      <c r="AB6" s="578"/>
      <c r="AC6" s="578"/>
      <c r="AD6" s="579">
        <v>51648910</v>
      </c>
      <c r="AE6" s="579"/>
      <c r="AF6" s="579"/>
      <c r="AG6" s="579"/>
      <c r="AH6" s="579"/>
      <c r="AI6" s="579"/>
      <c r="AJ6" s="579"/>
      <c r="AK6" s="579"/>
      <c r="AL6" s="580">
        <v>9</v>
      </c>
      <c r="AM6" s="581"/>
      <c r="AN6" s="581"/>
      <c r="AO6" s="582"/>
      <c r="AP6" s="572" t="s">
        <v>201</v>
      </c>
      <c r="AQ6" s="573"/>
      <c r="AR6" s="573"/>
      <c r="AS6" s="573"/>
      <c r="AT6" s="573"/>
      <c r="AU6" s="573"/>
      <c r="AV6" s="573"/>
      <c r="AW6" s="573"/>
      <c r="AX6" s="573"/>
      <c r="AY6" s="573"/>
      <c r="AZ6" s="573"/>
      <c r="BA6" s="573"/>
      <c r="BB6" s="573"/>
      <c r="BC6" s="574"/>
      <c r="BD6" s="575">
        <v>326417746</v>
      </c>
      <c r="BE6" s="576"/>
      <c r="BF6" s="576"/>
      <c r="BG6" s="576"/>
      <c r="BH6" s="576"/>
      <c r="BI6" s="576"/>
      <c r="BJ6" s="576"/>
      <c r="BK6" s="577"/>
      <c r="BL6" s="578">
        <v>98.5</v>
      </c>
      <c r="BM6" s="578"/>
      <c r="BN6" s="578"/>
      <c r="BO6" s="578"/>
      <c r="BP6" s="579">
        <v>1497701</v>
      </c>
      <c r="BQ6" s="579"/>
      <c r="BR6" s="579"/>
      <c r="BS6" s="579"/>
      <c r="BT6" s="579"/>
      <c r="BU6" s="579"/>
      <c r="BV6" s="579"/>
      <c r="BW6" s="583"/>
      <c r="BY6" s="561" t="s">
        <v>202</v>
      </c>
      <c r="BZ6" s="562"/>
      <c r="CA6" s="562"/>
      <c r="CB6" s="562"/>
      <c r="CC6" s="562"/>
      <c r="CD6" s="562"/>
      <c r="CE6" s="562"/>
      <c r="CF6" s="562"/>
      <c r="CG6" s="562"/>
      <c r="CH6" s="562"/>
      <c r="CI6" s="562"/>
      <c r="CJ6" s="562"/>
      <c r="CK6" s="562"/>
      <c r="CL6" s="563"/>
      <c r="CM6" s="575">
        <v>1434367</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1434366</v>
      </c>
      <c r="DM6" s="576"/>
      <c r="DN6" s="576"/>
      <c r="DO6" s="576"/>
      <c r="DP6" s="576"/>
      <c r="DQ6" s="576"/>
      <c r="DR6" s="576"/>
      <c r="DS6" s="576"/>
      <c r="DT6" s="576"/>
      <c r="DU6" s="576"/>
      <c r="DV6" s="576"/>
      <c r="DW6" s="576"/>
      <c r="DX6" s="585"/>
    </row>
    <row r="7" spans="2:138" ht="11.25" customHeight="1" x14ac:dyDescent="0.15">
      <c r="B7" s="572" t="s">
        <v>203</v>
      </c>
      <c r="C7" s="573"/>
      <c r="D7" s="573"/>
      <c r="E7" s="573"/>
      <c r="F7" s="573"/>
      <c r="G7" s="573"/>
      <c r="H7" s="573"/>
      <c r="I7" s="573"/>
      <c r="J7" s="573"/>
      <c r="K7" s="573"/>
      <c r="L7" s="573"/>
      <c r="M7" s="573"/>
      <c r="N7" s="573"/>
      <c r="O7" s="573"/>
      <c r="P7" s="573"/>
      <c r="Q7" s="574"/>
      <c r="R7" s="575">
        <v>3590487</v>
      </c>
      <c r="S7" s="576"/>
      <c r="T7" s="576"/>
      <c r="U7" s="576"/>
      <c r="V7" s="576"/>
      <c r="W7" s="576"/>
      <c r="X7" s="576"/>
      <c r="Y7" s="577"/>
      <c r="Z7" s="578">
        <v>0.3</v>
      </c>
      <c r="AA7" s="578"/>
      <c r="AB7" s="578"/>
      <c r="AC7" s="578"/>
      <c r="AD7" s="579">
        <v>3590487</v>
      </c>
      <c r="AE7" s="579"/>
      <c r="AF7" s="579"/>
      <c r="AG7" s="579"/>
      <c r="AH7" s="579"/>
      <c r="AI7" s="579"/>
      <c r="AJ7" s="579"/>
      <c r="AK7" s="579"/>
      <c r="AL7" s="580">
        <v>0.6</v>
      </c>
      <c r="AM7" s="581"/>
      <c r="AN7" s="581"/>
      <c r="AO7" s="582"/>
      <c r="AP7" s="572" t="s">
        <v>204</v>
      </c>
      <c r="AQ7" s="573"/>
      <c r="AR7" s="573"/>
      <c r="AS7" s="573"/>
      <c r="AT7" s="573"/>
      <c r="AU7" s="573"/>
      <c r="AV7" s="573"/>
      <c r="AW7" s="573"/>
      <c r="AX7" s="573"/>
      <c r="AY7" s="573"/>
      <c r="AZ7" s="573"/>
      <c r="BA7" s="573"/>
      <c r="BB7" s="573"/>
      <c r="BC7" s="574"/>
      <c r="BD7" s="575">
        <v>66871817</v>
      </c>
      <c r="BE7" s="576"/>
      <c r="BF7" s="576"/>
      <c r="BG7" s="576"/>
      <c r="BH7" s="576"/>
      <c r="BI7" s="576"/>
      <c r="BJ7" s="576"/>
      <c r="BK7" s="577"/>
      <c r="BL7" s="578">
        <v>20.2</v>
      </c>
      <c r="BM7" s="578"/>
      <c r="BN7" s="578"/>
      <c r="BO7" s="578"/>
      <c r="BP7" s="579">
        <v>1497701</v>
      </c>
      <c r="BQ7" s="579"/>
      <c r="BR7" s="579"/>
      <c r="BS7" s="579"/>
      <c r="BT7" s="579"/>
      <c r="BU7" s="579"/>
      <c r="BV7" s="579"/>
      <c r="BW7" s="583"/>
      <c r="BY7" s="572" t="s">
        <v>205</v>
      </c>
      <c r="BZ7" s="573"/>
      <c r="CA7" s="573"/>
      <c r="CB7" s="573"/>
      <c r="CC7" s="573"/>
      <c r="CD7" s="573"/>
      <c r="CE7" s="573"/>
      <c r="CF7" s="573"/>
      <c r="CG7" s="573"/>
      <c r="CH7" s="573"/>
      <c r="CI7" s="573"/>
      <c r="CJ7" s="573"/>
      <c r="CK7" s="573"/>
      <c r="CL7" s="574"/>
      <c r="CM7" s="575">
        <v>68169131</v>
      </c>
      <c r="CN7" s="576"/>
      <c r="CO7" s="576"/>
      <c r="CP7" s="576"/>
      <c r="CQ7" s="576"/>
      <c r="CR7" s="576"/>
      <c r="CS7" s="576"/>
      <c r="CT7" s="577"/>
      <c r="CU7" s="578">
        <v>6.2</v>
      </c>
      <c r="CV7" s="578"/>
      <c r="CW7" s="578"/>
      <c r="CX7" s="578"/>
      <c r="CY7" s="584">
        <v>1395704</v>
      </c>
      <c r="CZ7" s="576"/>
      <c r="DA7" s="576"/>
      <c r="DB7" s="576"/>
      <c r="DC7" s="576"/>
      <c r="DD7" s="576"/>
      <c r="DE7" s="576"/>
      <c r="DF7" s="576"/>
      <c r="DG7" s="576"/>
      <c r="DH7" s="576"/>
      <c r="DI7" s="576"/>
      <c r="DJ7" s="576"/>
      <c r="DK7" s="577"/>
      <c r="DL7" s="584">
        <v>62223245</v>
      </c>
      <c r="DM7" s="576"/>
      <c r="DN7" s="576"/>
      <c r="DO7" s="576"/>
      <c r="DP7" s="576"/>
      <c r="DQ7" s="576"/>
      <c r="DR7" s="576"/>
      <c r="DS7" s="576"/>
      <c r="DT7" s="576"/>
      <c r="DU7" s="576"/>
      <c r="DV7" s="576"/>
      <c r="DW7" s="576"/>
      <c r="DX7" s="585"/>
    </row>
    <row r="8" spans="2:138" ht="11.25" customHeight="1" x14ac:dyDescent="0.15">
      <c r="B8" s="572" t="s">
        <v>206</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207</v>
      </c>
      <c r="AQ8" s="573"/>
      <c r="AR8" s="573"/>
      <c r="AS8" s="573"/>
      <c r="AT8" s="573"/>
      <c r="AU8" s="573"/>
      <c r="AV8" s="573"/>
      <c r="AW8" s="573"/>
      <c r="AX8" s="573"/>
      <c r="AY8" s="573"/>
      <c r="AZ8" s="573"/>
      <c r="BA8" s="573"/>
      <c r="BB8" s="573"/>
      <c r="BC8" s="574"/>
      <c r="BD8" s="575">
        <v>1138050</v>
      </c>
      <c r="BE8" s="576"/>
      <c r="BF8" s="576"/>
      <c r="BG8" s="576"/>
      <c r="BH8" s="576"/>
      <c r="BI8" s="576"/>
      <c r="BJ8" s="576"/>
      <c r="BK8" s="577"/>
      <c r="BL8" s="578">
        <v>0.3</v>
      </c>
      <c r="BM8" s="578"/>
      <c r="BN8" s="578"/>
      <c r="BO8" s="578"/>
      <c r="BP8" s="579" t="s">
        <v>118</v>
      </c>
      <c r="BQ8" s="579"/>
      <c r="BR8" s="579"/>
      <c r="BS8" s="579"/>
      <c r="BT8" s="579"/>
      <c r="BU8" s="579"/>
      <c r="BV8" s="579"/>
      <c r="BW8" s="583"/>
      <c r="BY8" s="572" t="s">
        <v>208</v>
      </c>
      <c r="BZ8" s="573"/>
      <c r="CA8" s="573"/>
      <c r="CB8" s="573"/>
      <c r="CC8" s="573"/>
      <c r="CD8" s="573"/>
      <c r="CE8" s="573"/>
      <c r="CF8" s="573"/>
      <c r="CG8" s="573"/>
      <c r="CH8" s="573"/>
      <c r="CI8" s="573"/>
      <c r="CJ8" s="573"/>
      <c r="CK8" s="573"/>
      <c r="CL8" s="574"/>
      <c r="CM8" s="575">
        <v>146506507</v>
      </c>
      <c r="CN8" s="576"/>
      <c r="CO8" s="576"/>
      <c r="CP8" s="576"/>
      <c r="CQ8" s="576"/>
      <c r="CR8" s="576"/>
      <c r="CS8" s="576"/>
      <c r="CT8" s="577"/>
      <c r="CU8" s="580">
        <v>13.4</v>
      </c>
      <c r="CV8" s="581"/>
      <c r="CW8" s="581"/>
      <c r="CX8" s="586"/>
      <c r="CY8" s="584">
        <v>2180862</v>
      </c>
      <c r="CZ8" s="576"/>
      <c r="DA8" s="576"/>
      <c r="DB8" s="576"/>
      <c r="DC8" s="576"/>
      <c r="DD8" s="576"/>
      <c r="DE8" s="576"/>
      <c r="DF8" s="576"/>
      <c r="DG8" s="576"/>
      <c r="DH8" s="576"/>
      <c r="DI8" s="576"/>
      <c r="DJ8" s="576"/>
      <c r="DK8" s="577"/>
      <c r="DL8" s="584">
        <v>132103617</v>
      </c>
      <c r="DM8" s="576"/>
      <c r="DN8" s="576"/>
      <c r="DO8" s="576"/>
      <c r="DP8" s="576"/>
      <c r="DQ8" s="576"/>
      <c r="DR8" s="576"/>
      <c r="DS8" s="576"/>
      <c r="DT8" s="576"/>
      <c r="DU8" s="576"/>
      <c r="DV8" s="576"/>
      <c r="DW8" s="576"/>
      <c r="DX8" s="585"/>
    </row>
    <row r="9" spans="2:138" ht="11.25" customHeight="1" x14ac:dyDescent="0.15">
      <c r="B9" s="572" t="s">
        <v>209</v>
      </c>
      <c r="C9" s="573"/>
      <c r="D9" s="573"/>
      <c r="E9" s="573"/>
      <c r="F9" s="573"/>
      <c r="G9" s="573"/>
      <c r="H9" s="573"/>
      <c r="I9" s="573"/>
      <c r="J9" s="573"/>
      <c r="K9" s="573"/>
      <c r="L9" s="573"/>
      <c r="M9" s="573"/>
      <c r="N9" s="573"/>
      <c r="O9" s="573"/>
      <c r="P9" s="573"/>
      <c r="Q9" s="574"/>
      <c r="R9" s="575">
        <v>133824</v>
      </c>
      <c r="S9" s="576"/>
      <c r="T9" s="576"/>
      <c r="U9" s="576"/>
      <c r="V9" s="576"/>
      <c r="W9" s="576"/>
      <c r="X9" s="576"/>
      <c r="Y9" s="577"/>
      <c r="Z9" s="580">
        <v>0</v>
      </c>
      <c r="AA9" s="581"/>
      <c r="AB9" s="581"/>
      <c r="AC9" s="586"/>
      <c r="AD9" s="584">
        <v>133824</v>
      </c>
      <c r="AE9" s="576"/>
      <c r="AF9" s="576"/>
      <c r="AG9" s="576"/>
      <c r="AH9" s="576"/>
      <c r="AI9" s="576"/>
      <c r="AJ9" s="576"/>
      <c r="AK9" s="577"/>
      <c r="AL9" s="580">
        <v>0</v>
      </c>
      <c r="AM9" s="581"/>
      <c r="AN9" s="581"/>
      <c r="AO9" s="582"/>
      <c r="AP9" s="572" t="s">
        <v>210</v>
      </c>
      <c r="AQ9" s="573"/>
      <c r="AR9" s="573"/>
      <c r="AS9" s="573"/>
      <c r="AT9" s="573"/>
      <c r="AU9" s="573"/>
      <c r="AV9" s="573"/>
      <c r="AW9" s="573"/>
      <c r="AX9" s="573"/>
      <c r="AY9" s="573"/>
      <c r="AZ9" s="573"/>
      <c r="BA9" s="573"/>
      <c r="BB9" s="573"/>
      <c r="BC9" s="574"/>
      <c r="BD9" s="575">
        <v>50624353</v>
      </c>
      <c r="BE9" s="576"/>
      <c r="BF9" s="576"/>
      <c r="BG9" s="576"/>
      <c r="BH9" s="576"/>
      <c r="BI9" s="576"/>
      <c r="BJ9" s="576"/>
      <c r="BK9" s="577"/>
      <c r="BL9" s="578">
        <v>15.3</v>
      </c>
      <c r="BM9" s="578"/>
      <c r="BN9" s="578"/>
      <c r="BO9" s="578"/>
      <c r="BP9" s="579" t="s">
        <v>118</v>
      </c>
      <c r="BQ9" s="579"/>
      <c r="BR9" s="579"/>
      <c r="BS9" s="579"/>
      <c r="BT9" s="579"/>
      <c r="BU9" s="579"/>
      <c r="BV9" s="579"/>
      <c r="BW9" s="583"/>
      <c r="BY9" s="572" t="s">
        <v>211</v>
      </c>
      <c r="BZ9" s="573"/>
      <c r="CA9" s="573"/>
      <c r="CB9" s="573"/>
      <c r="CC9" s="573"/>
      <c r="CD9" s="573"/>
      <c r="CE9" s="573"/>
      <c r="CF9" s="573"/>
      <c r="CG9" s="573"/>
      <c r="CH9" s="573"/>
      <c r="CI9" s="573"/>
      <c r="CJ9" s="573"/>
      <c r="CK9" s="573"/>
      <c r="CL9" s="574"/>
      <c r="CM9" s="575">
        <v>44923401</v>
      </c>
      <c r="CN9" s="576"/>
      <c r="CO9" s="576"/>
      <c r="CP9" s="576"/>
      <c r="CQ9" s="576"/>
      <c r="CR9" s="576"/>
      <c r="CS9" s="576"/>
      <c r="CT9" s="577"/>
      <c r="CU9" s="580">
        <v>4.0999999999999996</v>
      </c>
      <c r="CV9" s="581"/>
      <c r="CW9" s="581"/>
      <c r="CX9" s="586"/>
      <c r="CY9" s="584">
        <v>4226797</v>
      </c>
      <c r="CZ9" s="576"/>
      <c r="DA9" s="576"/>
      <c r="DB9" s="576"/>
      <c r="DC9" s="576"/>
      <c r="DD9" s="576"/>
      <c r="DE9" s="576"/>
      <c r="DF9" s="576"/>
      <c r="DG9" s="576"/>
      <c r="DH9" s="576"/>
      <c r="DI9" s="576"/>
      <c r="DJ9" s="576"/>
      <c r="DK9" s="577"/>
      <c r="DL9" s="584">
        <v>31323313</v>
      </c>
      <c r="DM9" s="576"/>
      <c r="DN9" s="576"/>
      <c r="DO9" s="576"/>
      <c r="DP9" s="576"/>
      <c r="DQ9" s="576"/>
      <c r="DR9" s="576"/>
      <c r="DS9" s="576"/>
      <c r="DT9" s="576"/>
      <c r="DU9" s="576"/>
      <c r="DV9" s="576"/>
      <c r="DW9" s="576"/>
      <c r="DX9" s="585"/>
    </row>
    <row r="10" spans="2:138" ht="11.25" customHeight="1" x14ac:dyDescent="0.15">
      <c r="B10" s="572" t="s">
        <v>212</v>
      </c>
      <c r="C10" s="573"/>
      <c r="D10" s="573"/>
      <c r="E10" s="573"/>
      <c r="F10" s="573"/>
      <c r="G10" s="573"/>
      <c r="H10" s="573"/>
      <c r="I10" s="573"/>
      <c r="J10" s="573"/>
      <c r="K10" s="573"/>
      <c r="L10" s="573"/>
      <c r="M10" s="573"/>
      <c r="N10" s="573"/>
      <c r="O10" s="573"/>
      <c r="P10" s="573"/>
      <c r="Q10" s="574"/>
      <c r="R10" s="575">
        <v>336464</v>
      </c>
      <c r="S10" s="576"/>
      <c r="T10" s="576"/>
      <c r="U10" s="576"/>
      <c r="V10" s="576"/>
      <c r="W10" s="576"/>
      <c r="X10" s="576"/>
      <c r="Y10" s="577"/>
      <c r="Z10" s="580">
        <v>0</v>
      </c>
      <c r="AA10" s="581"/>
      <c r="AB10" s="581"/>
      <c r="AC10" s="586"/>
      <c r="AD10" s="584">
        <v>336464</v>
      </c>
      <c r="AE10" s="576"/>
      <c r="AF10" s="576"/>
      <c r="AG10" s="576"/>
      <c r="AH10" s="576"/>
      <c r="AI10" s="576"/>
      <c r="AJ10" s="576"/>
      <c r="AK10" s="577"/>
      <c r="AL10" s="580">
        <v>0.1</v>
      </c>
      <c r="AM10" s="581"/>
      <c r="AN10" s="581"/>
      <c r="AO10" s="582"/>
      <c r="AP10" s="572" t="s">
        <v>213</v>
      </c>
      <c r="AQ10" s="573"/>
      <c r="AR10" s="573"/>
      <c r="AS10" s="573"/>
      <c r="AT10" s="573"/>
      <c r="AU10" s="573"/>
      <c r="AV10" s="573"/>
      <c r="AW10" s="573"/>
      <c r="AX10" s="573"/>
      <c r="AY10" s="573"/>
      <c r="AZ10" s="573"/>
      <c r="BA10" s="573"/>
      <c r="BB10" s="573"/>
      <c r="BC10" s="574"/>
      <c r="BD10" s="575">
        <v>2559444</v>
      </c>
      <c r="BE10" s="576"/>
      <c r="BF10" s="576"/>
      <c r="BG10" s="576"/>
      <c r="BH10" s="576"/>
      <c r="BI10" s="576"/>
      <c r="BJ10" s="576"/>
      <c r="BK10" s="577"/>
      <c r="BL10" s="578">
        <v>0.8</v>
      </c>
      <c r="BM10" s="578"/>
      <c r="BN10" s="578"/>
      <c r="BO10" s="578"/>
      <c r="BP10" s="579" t="s">
        <v>118</v>
      </c>
      <c r="BQ10" s="579"/>
      <c r="BR10" s="579"/>
      <c r="BS10" s="579"/>
      <c r="BT10" s="579"/>
      <c r="BU10" s="579"/>
      <c r="BV10" s="579"/>
      <c r="BW10" s="583"/>
      <c r="BY10" s="572" t="s">
        <v>214</v>
      </c>
      <c r="BZ10" s="573"/>
      <c r="CA10" s="573"/>
      <c r="CB10" s="573"/>
      <c r="CC10" s="573"/>
      <c r="CD10" s="573"/>
      <c r="CE10" s="573"/>
      <c r="CF10" s="573"/>
      <c r="CG10" s="573"/>
      <c r="CH10" s="573"/>
      <c r="CI10" s="573"/>
      <c r="CJ10" s="573"/>
      <c r="CK10" s="573"/>
      <c r="CL10" s="574"/>
      <c r="CM10" s="575">
        <v>2213457</v>
      </c>
      <c r="CN10" s="576"/>
      <c r="CO10" s="576"/>
      <c r="CP10" s="576"/>
      <c r="CQ10" s="576"/>
      <c r="CR10" s="576"/>
      <c r="CS10" s="576"/>
      <c r="CT10" s="577"/>
      <c r="CU10" s="580">
        <v>0.2</v>
      </c>
      <c r="CV10" s="581"/>
      <c r="CW10" s="581"/>
      <c r="CX10" s="586"/>
      <c r="CY10" s="584" t="s">
        <v>118</v>
      </c>
      <c r="CZ10" s="576"/>
      <c r="DA10" s="576"/>
      <c r="DB10" s="576"/>
      <c r="DC10" s="576"/>
      <c r="DD10" s="576"/>
      <c r="DE10" s="576"/>
      <c r="DF10" s="576"/>
      <c r="DG10" s="576"/>
      <c r="DH10" s="576"/>
      <c r="DI10" s="576"/>
      <c r="DJ10" s="576"/>
      <c r="DK10" s="577"/>
      <c r="DL10" s="584">
        <v>1188553</v>
      </c>
      <c r="DM10" s="576"/>
      <c r="DN10" s="576"/>
      <c r="DO10" s="576"/>
      <c r="DP10" s="576"/>
      <c r="DQ10" s="576"/>
      <c r="DR10" s="576"/>
      <c r="DS10" s="576"/>
      <c r="DT10" s="576"/>
      <c r="DU10" s="576"/>
      <c r="DV10" s="576"/>
      <c r="DW10" s="576"/>
      <c r="DX10" s="585"/>
    </row>
    <row r="11" spans="2:138" ht="11.25" customHeight="1" x14ac:dyDescent="0.15">
      <c r="B11" s="572" t="s">
        <v>215</v>
      </c>
      <c r="C11" s="573"/>
      <c r="D11" s="573"/>
      <c r="E11" s="573"/>
      <c r="F11" s="573"/>
      <c r="G11" s="573"/>
      <c r="H11" s="573"/>
      <c r="I11" s="573"/>
      <c r="J11" s="573"/>
      <c r="K11" s="573"/>
      <c r="L11" s="573"/>
      <c r="M11" s="573"/>
      <c r="N11" s="573"/>
      <c r="O11" s="573"/>
      <c r="P11" s="573"/>
      <c r="Q11" s="574"/>
      <c r="R11" s="575">
        <v>3151</v>
      </c>
      <c r="S11" s="576"/>
      <c r="T11" s="576"/>
      <c r="U11" s="576"/>
      <c r="V11" s="576"/>
      <c r="W11" s="576"/>
      <c r="X11" s="576"/>
      <c r="Y11" s="577"/>
      <c r="Z11" s="580">
        <v>0</v>
      </c>
      <c r="AA11" s="581"/>
      <c r="AB11" s="581"/>
      <c r="AC11" s="586"/>
      <c r="AD11" s="584">
        <v>3151</v>
      </c>
      <c r="AE11" s="576"/>
      <c r="AF11" s="576"/>
      <c r="AG11" s="576"/>
      <c r="AH11" s="576"/>
      <c r="AI11" s="576"/>
      <c r="AJ11" s="576"/>
      <c r="AK11" s="577"/>
      <c r="AL11" s="580">
        <v>0</v>
      </c>
      <c r="AM11" s="581"/>
      <c r="AN11" s="581"/>
      <c r="AO11" s="582"/>
      <c r="AP11" s="572" t="s">
        <v>216</v>
      </c>
      <c r="AQ11" s="573"/>
      <c r="AR11" s="573"/>
      <c r="AS11" s="573"/>
      <c r="AT11" s="573"/>
      <c r="AU11" s="573"/>
      <c r="AV11" s="573"/>
      <c r="AW11" s="573"/>
      <c r="AX11" s="573"/>
      <c r="AY11" s="573"/>
      <c r="AZ11" s="573"/>
      <c r="BA11" s="573"/>
      <c r="BB11" s="573"/>
      <c r="BC11" s="574"/>
      <c r="BD11" s="575">
        <v>3733376</v>
      </c>
      <c r="BE11" s="576"/>
      <c r="BF11" s="576"/>
      <c r="BG11" s="576"/>
      <c r="BH11" s="576"/>
      <c r="BI11" s="576"/>
      <c r="BJ11" s="576"/>
      <c r="BK11" s="577"/>
      <c r="BL11" s="578">
        <v>1.1000000000000001</v>
      </c>
      <c r="BM11" s="578"/>
      <c r="BN11" s="578"/>
      <c r="BO11" s="578"/>
      <c r="BP11" s="579">
        <v>1497701</v>
      </c>
      <c r="BQ11" s="579"/>
      <c r="BR11" s="579"/>
      <c r="BS11" s="579"/>
      <c r="BT11" s="579"/>
      <c r="BU11" s="579"/>
      <c r="BV11" s="579"/>
      <c r="BW11" s="583"/>
      <c r="BY11" s="572" t="s">
        <v>217</v>
      </c>
      <c r="BZ11" s="573"/>
      <c r="CA11" s="573"/>
      <c r="CB11" s="573"/>
      <c r="CC11" s="573"/>
      <c r="CD11" s="573"/>
      <c r="CE11" s="573"/>
      <c r="CF11" s="573"/>
      <c r="CG11" s="573"/>
      <c r="CH11" s="573"/>
      <c r="CI11" s="573"/>
      <c r="CJ11" s="573"/>
      <c r="CK11" s="573"/>
      <c r="CL11" s="574"/>
      <c r="CM11" s="575">
        <v>86242246</v>
      </c>
      <c r="CN11" s="576"/>
      <c r="CO11" s="576"/>
      <c r="CP11" s="576"/>
      <c r="CQ11" s="576"/>
      <c r="CR11" s="576"/>
      <c r="CS11" s="576"/>
      <c r="CT11" s="577"/>
      <c r="CU11" s="580">
        <v>7.9</v>
      </c>
      <c r="CV11" s="581"/>
      <c r="CW11" s="581"/>
      <c r="CX11" s="586"/>
      <c r="CY11" s="584">
        <v>55311152</v>
      </c>
      <c r="CZ11" s="576"/>
      <c r="DA11" s="576"/>
      <c r="DB11" s="576"/>
      <c r="DC11" s="576"/>
      <c r="DD11" s="576"/>
      <c r="DE11" s="576"/>
      <c r="DF11" s="576"/>
      <c r="DG11" s="576"/>
      <c r="DH11" s="576"/>
      <c r="DI11" s="576"/>
      <c r="DJ11" s="576"/>
      <c r="DK11" s="577"/>
      <c r="DL11" s="584">
        <v>21828165</v>
      </c>
      <c r="DM11" s="576"/>
      <c r="DN11" s="576"/>
      <c r="DO11" s="576"/>
      <c r="DP11" s="576"/>
      <c r="DQ11" s="576"/>
      <c r="DR11" s="576"/>
      <c r="DS11" s="576"/>
      <c r="DT11" s="576"/>
      <c r="DU11" s="576"/>
      <c r="DV11" s="576"/>
      <c r="DW11" s="576"/>
      <c r="DX11" s="585"/>
    </row>
    <row r="12" spans="2:138" ht="11.25" customHeight="1" x14ac:dyDescent="0.15">
      <c r="B12" s="572" t="s">
        <v>218</v>
      </c>
      <c r="C12" s="573"/>
      <c r="D12" s="573"/>
      <c r="E12" s="573"/>
      <c r="F12" s="573"/>
      <c r="G12" s="573"/>
      <c r="H12" s="573"/>
      <c r="I12" s="573"/>
      <c r="J12" s="573"/>
      <c r="K12" s="573"/>
      <c r="L12" s="573"/>
      <c r="M12" s="573"/>
      <c r="N12" s="573"/>
      <c r="O12" s="573"/>
      <c r="P12" s="573"/>
      <c r="Q12" s="574"/>
      <c r="R12" s="575">
        <v>108433</v>
      </c>
      <c r="S12" s="576"/>
      <c r="T12" s="576"/>
      <c r="U12" s="576"/>
      <c r="V12" s="576"/>
      <c r="W12" s="576"/>
      <c r="X12" s="576"/>
      <c r="Y12" s="577"/>
      <c r="Z12" s="580">
        <v>0</v>
      </c>
      <c r="AA12" s="581"/>
      <c r="AB12" s="581"/>
      <c r="AC12" s="586"/>
      <c r="AD12" s="584">
        <v>108433</v>
      </c>
      <c r="AE12" s="576"/>
      <c r="AF12" s="576"/>
      <c r="AG12" s="576"/>
      <c r="AH12" s="576"/>
      <c r="AI12" s="576"/>
      <c r="AJ12" s="576"/>
      <c r="AK12" s="577"/>
      <c r="AL12" s="580">
        <v>0</v>
      </c>
      <c r="AM12" s="581"/>
      <c r="AN12" s="581"/>
      <c r="AO12" s="582"/>
      <c r="AP12" s="572" t="s">
        <v>219</v>
      </c>
      <c r="AQ12" s="573"/>
      <c r="AR12" s="573"/>
      <c r="AS12" s="573"/>
      <c r="AT12" s="573"/>
      <c r="AU12" s="573"/>
      <c r="AV12" s="573"/>
      <c r="AW12" s="573"/>
      <c r="AX12" s="573"/>
      <c r="AY12" s="573"/>
      <c r="AZ12" s="573"/>
      <c r="BA12" s="573"/>
      <c r="BB12" s="573"/>
      <c r="BC12" s="574"/>
      <c r="BD12" s="575">
        <v>329469</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220</v>
      </c>
      <c r="BZ12" s="573"/>
      <c r="CA12" s="573"/>
      <c r="CB12" s="573"/>
      <c r="CC12" s="573"/>
      <c r="CD12" s="573"/>
      <c r="CE12" s="573"/>
      <c r="CF12" s="573"/>
      <c r="CG12" s="573"/>
      <c r="CH12" s="573"/>
      <c r="CI12" s="573"/>
      <c r="CJ12" s="573"/>
      <c r="CK12" s="573"/>
      <c r="CL12" s="574"/>
      <c r="CM12" s="575">
        <v>109030574</v>
      </c>
      <c r="CN12" s="576"/>
      <c r="CO12" s="576"/>
      <c r="CP12" s="576"/>
      <c r="CQ12" s="576"/>
      <c r="CR12" s="576"/>
      <c r="CS12" s="576"/>
      <c r="CT12" s="577"/>
      <c r="CU12" s="580">
        <v>10</v>
      </c>
      <c r="CV12" s="581"/>
      <c r="CW12" s="581"/>
      <c r="CX12" s="586"/>
      <c r="CY12" s="584">
        <v>856820</v>
      </c>
      <c r="CZ12" s="576"/>
      <c r="DA12" s="576"/>
      <c r="DB12" s="576"/>
      <c r="DC12" s="576"/>
      <c r="DD12" s="576"/>
      <c r="DE12" s="576"/>
      <c r="DF12" s="576"/>
      <c r="DG12" s="576"/>
      <c r="DH12" s="576"/>
      <c r="DI12" s="576"/>
      <c r="DJ12" s="576"/>
      <c r="DK12" s="577"/>
      <c r="DL12" s="584">
        <v>18529635</v>
      </c>
      <c r="DM12" s="576"/>
      <c r="DN12" s="576"/>
      <c r="DO12" s="576"/>
      <c r="DP12" s="576"/>
      <c r="DQ12" s="576"/>
      <c r="DR12" s="576"/>
      <c r="DS12" s="576"/>
      <c r="DT12" s="576"/>
      <c r="DU12" s="576"/>
      <c r="DV12" s="576"/>
      <c r="DW12" s="576"/>
      <c r="DX12" s="585"/>
    </row>
    <row r="13" spans="2:138" ht="11.25" customHeight="1" x14ac:dyDescent="0.15">
      <c r="B13" s="572" t="s">
        <v>221</v>
      </c>
      <c r="C13" s="573"/>
      <c r="D13" s="573"/>
      <c r="E13" s="573"/>
      <c r="F13" s="573"/>
      <c r="G13" s="573"/>
      <c r="H13" s="573"/>
      <c r="I13" s="573"/>
      <c r="J13" s="573"/>
      <c r="K13" s="573"/>
      <c r="L13" s="573"/>
      <c r="M13" s="573"/>
      <c r="N13" s="573"/>
      <c r="O13" s="573"/>
      <c r="P13" s="573"/>
      <c r="Q13" s="574"/>
      <c r="R13" s="575">
        <v>47476551</v>
      </c>
      <c r="S13" s="576"/>
      <c r="T13" s="576"/>
      <c r="U13" s="576"/>
      <c r="V13" s="576"/>
      <c r="W13" s="576"/>
      <c r="X13" s="576"/>
      <c r="Y13" s="577"/>
      <c r="Z13" s="580">
        <v>4.2</v>
      </c>
      <c r="AA13" s="581"/>
      <c r="AB13" s="581"/>
      <c r="AC13" s="586"/>
      <c r="AD13" s="584">
        <v>47476551</v>
      </c>
      <c r="AE13" s="576"/>
      <c r="AF13" s="576"/>
      <c r="AG13" s="576"/>
      <c r="AH13" s="576"/>
      <c r="AI13" s="576"/>
      <c r="AJ13" s="576"/>
      <c r="AK13" s="577"/>
      <c r="AL13" s="580">
        <v>8.3000000000000007</v>
      </c>
      <c r="AM13" s="581"/>
      <c r="AN13" s="581"/>
      <c r="AO13" s="582"/>
      <c r="AP13" s="572" t="s">
        <v>222</v>
      </c>
      <c r="AQ13" s="573"/>
      <c r="AR13" s="573"/>
      <c r="AS13" s="573"/>
      <c r="AT13" s="573"/>
      <c r="AU13" s="573"/>
      <c r="AV13" s="573"/>
      <c r="AW13" s="573"/>
      <c r="AX13" s="573"/>
      <c r="AY13" s="573"/>
      <c r="AZ13" s="573"/>
      <c r="BA13" s="573"/>
      <c r="BB13" s="573"/>
      <c r="BC13" s="574"/>
      <c r="BD13" s="575">
        <v>3781821</v>
      </c>
      <c r="BE13" s="576"/>
      <c r="BF13" s="576"/>
      <c r="BG13" s="576"/>
      <c r="BH13" s="576"/>
      <c r="BI13" s="576"/>
      <c r="BJ13" s="576"/>
      <c r="BK13" s="577"/>
      <c r="BL13" s="578">
        <v>1.1000000000000001</v>
      </c>
      <c r="BM13" s="578"/>
      <c r="BN13" s="578"/>
      <c r="BO13" s="578"/>
      <c r="BP13" s="579" t="s">
        <v>118</v>
      </c>
      <c r="BQ13" s="579"/>
      <c r="BR13" s="579"/>
      <c r="BS13" s="579"/>
      <c r="BT13" s="579"/>
      <c r="BU13" s="579"/>
      <c r="BV13" s="579"/>
      <c r="BW13" s="583"/>
      <c r="BY13" s="572" t="s">
        <v>223</v>
      </c>
      <c r="BZ13" s="573"/>
      <c r="CA13" s="573"/>
      <c r="CB13" s="573"/>
      <c r="CC13" s="573"/>
      <c r="CD13" s="573"/>
      <c r="CE13" s="573"/>
      <c r="CF13" s="573"/>
      <c r="CG13" s="573"/>
      <c r="CH13" s="573"/>
      <c r="CI13" s="573"/>
      <c r="CJ13" s="573"/>
      <c r="CK13" s="573"/>
      <c r="CL13" s="574"/>
      <c r="CM13" s="575">
        <v>154286380</v>
      </c>
      <c r="CN13" s="576"/>
      <c r="CO13" s="576"/>
      <c r="CP13" s="576"/>
      <c r="CQ13" s="576"/>
      <c r="CR13" s="576"/>
      <c r="CS13" s="576"/>
      <c r="CT13" s="577"/>
      <c r="CU13" s="580">
        <v>14.1</v>
      </c>
      <c r="CV13" s="581"/>
      <c r="CW13" s="581"/>
      <c r="CX13" s="586"/>
      <c r="CY13" s="584">
        <v>108615682</v>
      </c>
      <c r="CZ13" s="576"/>
      <c r="DA13" s="576"/>
      <c r="DB13" s="576"/>
      <c r="DC13" s="576"/>
      <c r="DD13" s="576"/>
      <c r="DE13" s="576"/>
      <c r="DF13" s="576"/>
      <c r="DG13" s="576"/>
      <c r="DH13" s="576"/>
      <c r="DI13" s="576"/>
      <c r="DJ13" s="576"/>
      <c r="DK13" s="577"/>
      <c r="DL13" s="584">
        <v>31920443</v>
      </c>
      <c r="DM13" s="576"/>
      <c r="DN13" s="576"/>
      <c r="DO13" s="576"/>
      <c r="DP13" s="576"/>
      <c r="DQ13" s="576"/>
      <c r="DR13" s="576"/>
      <c r="DS13" s="576"/>
      <c r="DT13" s="576"/>
      <c r="DU13" s="576"/>
      <c r="DV13" s="576"/>
      <c r="DW13" s="576"/>
      <c r="DX13" s="585"/>
    </row>
    <row r="14" spans="2:138" ht="11.25" customHeight="1" x14ac:dyDescent="0.15">
      <c r="B14" s="572" t="s">
        <v>224</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225</v>
      </c>
      <c r="AQ14" s="573"/>
      <c r="AR14" s="573"/>
      <c r="AS14" s="573"/>
      <c r="AT14" s="573"/>
      <c r="AU14" s="573"/>
      <c r="AV14" s="573"/>
      <c r="AW14" s="573"/>
      <c r="AX14" s="573"/>
      <c r="AY14" s="573"/>
      <c r="AZ14" s="573"/>
      <c r="BA14" s="573"/>
      <c r="BB14" s="573"/>
      <c r="BC14" s="574"/>
      <c r="BD14" s="575">
        <v>4705304</v>
      </c>
      <c r="BE14" s="576"/>
      <c r="BF14" s="576"/>
      <c r="BG14" s="576"/>
      <c r="BH14" s="576"/>
      <c r="BI14" s="576"/>
      <c r="BJ14" s="576"/>
      <c r="BK14" s="577"/>
      <c r="BL14" s="578">
        <v>1.4</v>
      </c>
      <c r="BM14" s="578"/>
      <c r="BN14" s="578"/>
      <c r="BO14" s="578"/>
      <c r="BP14" s="579" t="s">
        <v>118</v>
      </c>
      <c r="BQ14" s="579"/>
      <c r="BR14" s="579"/>
      <c r="BS14" s="579"/>
      <c r="BT14" s="579"/>
      <c r="BU14" s="579"/>
      <c r="BV14" s="579"/>
      <c r="BW14" s="583"/>
      <c r="BY14" s="572" t="s">
        <v>226</v>
      </c>
      <c r="BZ14" s="573"/>
      <c r="CA14" s="573"/>
      <c r="CB14" s="573"/>
      <c r="CC14" s="573"/>
      <c r="CD14" s="573"/>
      <c r="CE14" s="573"/>
      <c r="CF14" s="573"/>
      <c r="CG14" s="573"/>
      <c r="CH14" s="573"/>
      <c r="CI14" s="573"/>
      <c r="CJ14" s="573"/>
      <c r="CK14" s="573"/>
      <c r="CL14" s="574"/>
      <c r="CM14" s="575">
        <v>53565676</v>
      </c>
      <c r="CN14" s="576"/>
      <c r="CO14" s="576"/>
      <c r="CP14" s="576"/>
      <c r="CQ14" s="576"/>
      <c r="CR14" s="576"/>
      <c r="CS14" s="576"/>
      <c r="CT14" s="577"/>
      <c r="CU14" s="580">
        <v>4.9000000000000004</v>
      </c>
      <c r="CV14" s="581"/>
      <c r="CW14" s="581"/>
      <c r="CX14" s="586"/>
      <c r="CY14" s="584">
        <v>3665961</v>
      </c>
      <c r="CZ14" s="576"/>
      <c r="DA14" s="576"/>
      <c r="DB14" s="576"/>
      <c r="DC14" s="576"/>
      <c r="DD14" s="576"/>
      <c r="DE14" s="576"/>
      <c r="DF14" s="576"/>
      <c r="DG14" s="576"/>
      <c r="DH14" s="576"/>
      <c r="DI14" s="576"/>
      <c r="DJ14" s="576"/>
      <c r="DK14" s="577"/>
      <c r="DL14" s="584">
        <v>47510271</v>
      </c>
      <c r="DM14" s="576"/>
      <c r="DN14" s="576"/>
      <c r="DO14" s="576"/>
      <c r="DP14" s="576"/>
      <c r="DQ14" s="576"/>
      <c r="DR14" s="576"/>
      <c r="DS14" s="576"/>
      <c r="DT14" s="576"/>
      <c r="DU14" s="576"/>
      <c r="DV14" s="576"/>
      <c r="DW14" s="576"/>
      <c r="DX14" s="585"/>
    </row>
    <row r="15" spans="2:138" ht="11.25" customHeight="1" x14ac:dyDescent="0.15">
      <c r="B15" s="572" t="s">
        <v>227</v>
      </c>
      <c r="C15" s="573"/>
      <c r="D15" s="573"/>
      <c r="E15" s="573"/>
      <c r="F15" s="573"/>
      <c r="G15" s="573"/>
      <c r="H15" s="573"/>
      <c r="I15" s="573"/>
      <c r="J15" s="573"/>
      <c r="K15" s="573"/>
      <c r="L15" s="573"/>
      <c r="M15" s="573"/>
      <c r="N15" s="573"/>
      <c r="O15" s="573"/>
      <c r="P15" s="573"/>
      <c r="Q15" s="574"/>
      <c r="R15" s="575">
        <v>6167567</v>
      </c>
      <c r="S15" s="576"/>
      <c r="T15" s="576"/>
      <c r="U15" s="576"/>
      <c r="V15" s="576"/>
      <c r="W15" s="576"/>
      <c r="X15" s="576"/>
      <c r="Y15" s="577"/>
      <c r="Z15" s="580">
        <v>0.6</v>
      </c>
      <c r="AA15" s="581"/>
      <c r="AB15" s="581"/>
      <c r="AC15" s="586"/>
      <c r="AD15" s="584">
        <v>6167567</v>
      </c>
      <c r="AE15" s="576"/>
      <c r="AF15" s="576"/>
      <c r="AG15" s="576"/>
      <c r="AH15" s="576"/>
      <c r="AI15" s="576"/>
      <c r="AJ15" s="576"/>
      <c r="AK15" s="577"/>
      <c r="AL15" s="580">
        <v>1.1000000000000001</v>
      </c>
      <c r="AM15" s="581"/>
      <c r="AN15" s="581"/>
      <c r="AO15" s="582"/>
      <c r="AP15" s="572" t="s">
        <v>228</v>
      </c>
      <c r="AQ15" s="573"/>
      <c r="AR15" s="573"/>
      <c r="AS15" s="573"/>
      <c r="AT15" s="573"/>
      <c r="AU15" s="573"/>
      <c r="AV15" s="573"/>
      <c r="AW15" s="573"/>
      <c r="AX15" s="573"/>
      <c r="AY15" s="573"/>
      <c r="AZ15" s="573"/>
      <c r="BA15" s="573"/>
      <c r="BB15" s="573"/>
      <c r="BC15" s="574"/>
      <c r="BD15" s="575">
        <v>78223752</v>
      </c>
      <c r="BE15" s="576"/>
      <c r="BF15" s="576"/>
      <c r="BG15" s="576"/>
      <c r="BH15" s="576"/>
      <c r="BI15" s="576"/>
      <c r="BJ15" s="576"/>
      <c r="BK15" s="577"/>
      <c r="BL15" s="578">
        <v>23.6</v>
      </c>
      <c r="BM15" s="578"/>
      <c r="BN15" s="578"/>
      <c r="BO15" s="578"/>
      <c r="BP15" s="579" t="s">
        <v>118</v>
      </c>
      <c r="BQ15" s="579"/>
      <c r="BR15" s="579"/>
      <c r="BS15" s="579"/>
      <c r="BT15" s="579"/>
      <c r="BU15" s="579"/>
      <c r="BV15" s="579"/>
      <c r="BW15" s="583"/>
      <c r="BY15" s="572" t="s">
        <v>229</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230</v>
      </c>
      <c r="C16" s="573"/>
      <c r="D16" s="573"/>
      <c r="E16" s="573"/>
      <c r="F16" s="573"/>
      <c r="G16" s="573"/>
      <c r="H16" s="573"/>
      <c r="I16" s="573"/>
      <c r="J16" s="573"/>
      <c r="K16" s="573"/>
      <c r="L16" s="573"/>
      <c r="M16" s="573"/>
      <c r="N16" s="573"/>
      <c r="O16" s="573"/>
      <c r="P16" s="573"/>
      <c r="Q16" s="574"/>
      <c r="R16" s="575">
        <v>1105762</v>
      </c>
      <c r="S16" s="576"/>
      <c r="T16" s="576"/>
      <c r="U16" s="576"/>
      <c r="V16" s="576"/>
      <c r="W16" s="576"/>
      <c r="X16" s="576"/>
      <c r="Y16" s="577"/>
      <c r="Z16" s="580">
        <v>0.1</v>
      </c>
      <c r="AA16" s="581"/>
      <c r="AB16" s="581"/>
      <c r="AC16" s="586"/>
      <c r="AD16" s="584">
        <v>1105762</v>
      </c>
      <c r="AE16" s="576"/>
      <c r="AF16" s="576"/>
      <c r="AG16" s="576"/>
      <c r="AH16" s="576"/>
      <c r="AI16" s="576"/>
      <c r="AJ16" s="576"/>
      <c r="AK16" s="577"/>
      <c r="AL16" s="580">
        <v>0.2</v>
      </c>
      <c r="AM16" s="581"/>
      <c r="AN16" s="581"/>
      <c r="AO16" s="582"/>
      <c r="AP16" s="572" t="s">
        <v>231</v>
      </c>
      <c r="AQ16" s="573"/>
      <c r="AR16" s="573"/>
      <c r="AS16" s="573"/>
      <c r="AT16" s="573"/>
      <c r="AU16" s="573"/>
      <c r="AV16" s="573"/>
      <c r="AW16" s="573"/>
      <c r="AX16" s="573"/>
      <c r="AY16" s="573"/>
      <c r="AZ16" s="573"/>
      <c r="BA16" s="573"/>
      <c r="BB16" s="573"/>
      <c r="BC16" s="574"/>
      <c r="BD16" s="575">
        <v>2561788</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232</v>
      </c>
      <c r="BZ16" s="573"/>
      <c r="CA16" s="573"/>
      <c r="CB16" s="573"/>
      <c r="CC16" s="573"/>
      <c r="CD16" s="573"/>
      <c r="CE16" s="573"/>
      <c r="CF16" s="573"/>
      <c r="CG16" s="573"/>
      <c r="CH16" s="573"/>
      <c r="CI16" s="573"/>
      <c r="CJ16" s="573"/>
      <c r="CK16" s="573"/>
      <c r="CL16" s="574"/>
      <c r="CM16" s="575">
        <v>175612653</v>
      </c>
      <c r="CN16" s="576"/>
      <c r="CO16" s="576"/>
      <c r="CP16" s="576"/>
      <c r="CQ16" s="576"/>
      <c r="CR16" s="576"/>
      <c r="CS16" s="576"/>
      <c r="CT16" s="577"/>
      <c r="CU16" s="580">
        <v>16</v>
      </c>
      <c r="CV16" s="581"/>
      <c r="CW16" s="581"/>
      <c r="CX16" s="586"/>
      <c r="CY16" s="584">
        <v>5426631</v>
      </c>
      <c r="CZ16" s="576"/>
      <c r="DA16" s="576"/>
      <c r="DB16" s="576"/>
      <c r="DC16" s="576"/>
      <c r="DD16" s="576"/>
      <c r="DE16" s="576"/>
      <c r="DF16" s="576"/>
      <c r="DG16" s="576"/>
      <c r="DH16" s="576"/>
      <c r="DI16" s="576"/>
      <c r="DJ16" s="576"/>
      <c r="DK16" s="577"/>
      <c r="DL16" s="584">
        <v>131723423</v>
      </c>
      <c r="DM16" s="576"/>
      <c r="DN16" s="576"/>
      <c r="DO16" s="576"/>
      <c r="DP16" s="576"/>
      <c r="DQ16" s="576"/>
      <c r="DR16" s="576"/>
      <c r="DS16" s="576"/>
      <c r="DT16" s="576"/>
      <c r="DU16" s="576"/>
      <c r="DV16" s="576"/>
      <c r="DW16" s="576"/>
      <c r="DX16" s="585"/>
    </row>
    <row r="17" spans="2:128" ht="11.25" customHeight="1" x14ac:dyDescent="0.15">
      <c r="B17" s="572" t="s">
        <v>233</v>
      </c>
      <c r="C17" s="573"/>
      <c r="D17" s="573"/>
      <c r="E17" s="573"/>
      <c r="F17" s="573"/>
      <c r="G17" s="573"/>
      <c r="H17" s="573"/>
      <c r="I17" s="573"/>
      <c r="J17" s="573"/>
      <c r="K17" s="573"/>
      <c r="L17" s="573"/>
      <c r="M17" s="573"/>
      <c r="N17" s="573"/>
      <c r="O17" s="573"/>
      <c r="P17" s="573"/>
      <c r="Q17" s="574"/>
      <c r="R17" s="575">
        <v>5061805</v>
      </c>
      <c r="S17" s="576"/>
      <c r="T17" s="576"/>
      <c r="U17" s="576"/>
      <c r="V17" s="576"/>
      <c r="W17" s="576"/>
      <c r="X17" s="576"/>
      <c r="Y17" s="577"/>
      <c r="Z17" s="580">
        <v>0.5</v>
      </c>
      <c r="AA17" s="581"/>
      <c r="AB17" s="581"/>
      <c r="AC17" s="586"/>
      <c r="AD17" s="584">
        <v>5061805</v>
      </c>
      <c r="AE17" s="576"/>
      <c r="AF17" s="576"/>
      <c r="AG17" s="576"/>
      <c r="AH17" s="576"/>
      <c r="AI17" s="576"/>
      <c r="AJ17" s="576"/>
      <c r="AK17" s="577"/>
      <c r="AL17" s="580">
        <v>0.9</v>
      </c>
      <c r="AM17" s="581"/>
      <c r="AN17" s="581"/>
      <c r="AO17" s="582"/>
      <c r="AP17" s="572" t="s">
        <v>234</v>
      </c>
      <c r="AQ17" s="573"/>
      <c r="AR17" s="573"/>
      <c r="AS17" s="573"/>
      <c r="AT17" s="573"/>
      <c r="AU17" s="573"/>
      <c r="AV17" s="573"/>
      <c r="AW17" s="573"/>
      <c r="AX17" s="573"/>
      <c r="AY17" s="573"/>
      <c r="AZ17" s="573"/>
      <c r="BA17" s="573"/>
      <c r="BB17" s="573"/>
      <c r="BC17" s="574"/>
      <c r="BD17" s="575">
        <v>75661964</v>
      </c>
      <c r="BE17" s="576"/>
      <c r="BF17" s="576"/>
      <c r="BG17" s="576"/>
      <c r="BH17" s="576"/>
      <c r="BI17" s="576"/>
      <c r="BJ17" s="576"/>
      <c r="BK17" s="577"/>
      <c r="BL17" s="578">
        <v>22.8</v>
      </c>
      <c r="BM17" s="578"/>
      <c r="BN17" s="578"/>
      <c r="BO17" s="578"/>
      <c r="BP17" s="579" t="s">
        <v>118</v>
      </c>
      <c r="BQ17" s="579"/>
      <c r="BR17" s="579"/>
      <c r="BS17" s="579"/>
      <c r="BT17" s="579"/>
      <c r="BU17" s="579"/>
      <c r="BV17" s="579"/>
      <c r="BW17" s="583"/>
      <c r="BY17" s="572" t="s">
        <v>235</v>
      </c>
      <c r="BZ17" s="573"/>
      <c r="CA17" s="573"/>
      <c r="CB17" s="573"/>
      <c r="CC17" s="573"/>
      <c r="CD17" s="573"/>
      <c r="CE17" s="573"/>
      <c r="CF17" s="573"/>
      <c r="CG17" s="573"/>
      <c r="CH17" s="573"/>
      <c r="CI17" s="573"/>
      <c r="CJ17" s="573"/>
      <c r="CK17" s="573"/>
      <c r="CL17" s="574"/>
      <c r="CM17" s="575">
        <v>12766860</v>
      </c>
      <c r="CN17" s="576"/>
      <c r="CO17" s="576"/>
      <c r="CP17" s="576"/>
      <c r="CQ17" s="576"/>
      <c r="CR17" s="576"/>
      <c r="CS17" s="576"/>
      <c r="CT17" s="577"/>
      <c r="CU17" s="580">
        <v>1.2</v>
      </c>
      <c r="CV17" s="581"/>
      <c r="CW17" s="581"/>
      <c r="CX17" s="586"/>
      <c r="CY17" s="584" t="s">
        <v>118</v>
      </c>
      <c r="CZ17" s="576"/>
      <c r="DA17" s="576"/>
      <c r="DB17" s="576"/>
      <c r="DC17" s="576"/>
      <c r="DD17" s="576"/>
      <c r="DE17" s="576"/>
      <c r="DF17" s="576"/>
      <c r="DG17" s="576"/>
      <c r="DH17" s="576"/>
      <c r="DI17" s="576"/>
      <c r="DJ17" s="576"/>
      <c r="DK17" s="577"/>
      <c r="DL17" s="584">
        <v>519154</v>
      </c>
      <c r="DM17" s="576"/>
      <c r="DN17" s="576"/>
      <c r="DO17" s="576"/>
      <c r="DP17" s="576"/>
      <c r="DQ17" s="576"/>
      <c r="DR17" s="576"/>
      <c r="DS17" s="576"/>
      <c r="DT17" s="576"/>
      <c r="DU17" s="576"/>
      <c r="DV17" s="576"/>
      <c r="DW17" s="576"/>
      <c r="DX17" s="585"/>
    </row>
    <row r="18" spans="2:128" ht="11.25" customHeight="1" x14ac:dyDescent="0.15">
      <c r="B18" s="587" t="s">
        <v>236</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237</v>
      </c>
      <c r="AQ18" s="573"/>
      <c r="AR18" s="573"/>
      <c r="AS18" s="573"/>
      <c r="AT18" s="573"/>
      <c r="AU18" s="573"/>
      <c r="AV18" s="573"/>
      <c r="AW18" s="573"/>
      <c r="AX18" s="573"/>
      <c r="AY18" s="573"/>
      <c r="AZ18" s="573"/>
      <c r="BA18" s="573"/>
      <c r="BB18" s="573"/>
      <c r="BC18" s="574"/>
      <c r="BD18" s="575">
        <v>120357102</v>
      </c>
      <c r="BE18" s="576"/>
      <c r="BF18" s="576"/>
      <c r="BG18" s="576"/>
      <c r="BH18" s="576"/>
      <c r="BI18" s="576"/>
      <c r="BJ18" s="576"/>
      <c r="BK18" s="577"/>
      <c r="BL18" s="578">
        <v>36.299999999999997</v>
      </c>
      <c r="BM18" s="578"/>
      <c r="BN18" s="578"/>
      <c r="BO18" s="578"/>
      <c r="BP18" s="579" t="s">
        <v>118</v>
      </c>
      <c r="BQ18" s="579"/>
      <c r="BR18" s="579"/>
      <c r="BS18" s="579"/>
      <c r="BT18" s="579"/>
      <c r="BU18" s="579"/>
      <c r="BV18" s="579"/>
      <c r="BW18" s="583"/>
      <c r="BY18" s="572" t="s">
        <v>238</v>
      </c>
      <c r="BZ18" s="573"/>
      <c r="CA18" s="573"/>
      <c r="CB18" s="573"/>
      <c r="CC18" s="573"/>
      <c r="CD18" s="573"/>
      <c r="CE18" s="573"/>
      <c r="CF18" s="573"/>
      <c r="CG18" s="573"/>
      <c r="CH18" s="573"/>
      <c r="CI18" s="573"/>
      <c r="CJ18" s="573"/>
      <c r="CK18" s="573"/>
      <c r="CL18" s="574"/>
      <c r="CM18" s="575">
        <v>163907209</v>
      </c>
      <c r="CN18" s="576"/>
      <c r="CO18" s="576"/>
      <c r="CP18" s="576"/>
      <c r="CQ18" s="576"/>
      <c r="CR18" s="576"/>
      <c r="CS18" s="576"/>
      <c r="CT18" s="577"/>
      <c r="CU18" s="580">
        <v>15</v>
      </c>
      <c r="CV18" s="581"/>
      <c r="CW18" s="581"/>
      <c r="CX18" s="586"/>
      <c r="CY18" s="584" t="s">
        <v>118</v>
      </c>
      <c r="CZ18" s="576"/>
      <c r="DA18" s="576"/>
      <c r="DB18" s="576"/>
      <c r="DC18" s="576"/>
      <c r="DD18" s="576"/>
      <c r="DE18" s="576"/>
      <c r="DF18" s="576"/>
      <c r="DG18" s="576"/>
      <c r="DH18" s="576"/>
      <c r="DI18" s="576"/>
      <c r="DJ18" s="576"/>
      <c r="DK18" s="577"/>
      <c r="DL18" s="584">
        <v>162193017</v>
      </c>
      <c r="DM18" s="576"/>
      <c r="DN18" s="576"/>
      <c r="DO18" s="576"/>
      <c r="DP18" s="576"/>
      <c r="DQ18" s="576"/>
      <c r="DR18" s="576"/>
      <c r="DS18" s="576"/>
      <c r="DT18" s="576"/>
      <c r="DU18" s="576"/>
      <c r="DV18" s="576"/>
      <c r="DW18" s="576"/>
      <c r="DX18" s="585"/>
    </row>
    <row r="19" spans="2:128" ht="11.25" customHeight="1" x14ac:dyDescent="0.15">
      <c r="B19" s="572" t="s">
        <v>239</v>
      </c>
      <c r="C19" s="573"/>
      <c r="D19" s="573"/>
      <c r="E19" s="573"/>
      <c r="F19" s="573"/>
      <c r="G19" s="573"/>
      <c r="H19" s="573"/>
      <c r="I19" s="573"/>
      <c r="J19" s="573"/>
      <c r="K19" s="573"/>
      <c r="L19" s="573"/>
      <c r="M19" s="573"/>
      <c r="N19" s="573"/>
      <c r="O19" s="573"/>
      <c r="P19" s="573"/>
      <c r="Q19" s="574"/>
      <c r="R19" s="575">
        <v>268636437</v>
      </c>
      <c r="S19" s="576"/>
      <c r="T19" s="576"/>
      <c r="U19" s="576"/>
      <c r="V19" s="576"/>
      <c r="W19" s="576"/>
      <c r="X19" s="576"/>
      <c r="Y19" s="577"/>
      <c r="Z19" s="580">
        <v>24</v>
      </c>
      <c r="AA19" s="581"/>
      <c r="AB19" s="581"/>
      <c r="AC19" s="586"/>
      <c r="AD19" s="584">
        <v>260337662</v>
      </c>
      <c r="AE19" s="576"/>
      <c r="AF19" s="576"/>
      <c r="AG19" s="576"/>
      <c r="AH19" s="576"/>
      <c r="AI19" s="576"/>
      <c r="AJ19" s="576"/>
      <c r="AK19" s="577"/>
      <c r="AL19" s="580">
        <v>45.6</v>
      </c>
      <c r="AM19" s="581"/>
      <c r="AN19" s="581"/>
      <c r="AO19" s="582"/>
      <c r="AP19" s="572" t="s">
        <v>240</v>
      </c>
      <c r="AQ19" s="573"/>
      <c r="AR19" s="573"/>
      <c r="AS19" s="573"/>
      <c r="AT19" s="573"/>
      <c r="AU19" s="573"/>
      <c r="AV19" s="573"/>
      <c r="AW19" s="573"/>
      <c r="AX19" s="573"/>
      <c r="AY19" s="573"/>
      <c r="AZ19" s="573"/>
      <c r="BA19" s="573"/>
      <c r="BB19" s="573"/>
      <c r="BC19" s="574"/>
      <c r="BD19" s="575">
        <v>4292590</v>
      </c>
      <c r="BE19" s="576"/>
      <c r="BF19" s="576"/>
      <c r="BG19" s="576"/>
      <c r="BH19" s="576"/>
      <c r="BI19" s="576"/>
      <c r="BJ19" s="576"/>
      <c r="BK19" s="577"/>
      <c r="BL19" s="578">
        <v>1.3</v>
      </c>
      <c r="BM19" s="578"/>
      <c r="BN19" s="578"/>
      <c r="BO19" s="578"/>
      <c r="BP19" s="579" t="s">
        <v>118</v>
      </c>
      <c r="BQ19" s="579"/>
      <c r="BR19" s="579"/>
      <c r="BS19" s="579"/>
      <c r="BT19" s="579"/>
      <c r="BU19" s="579"/>
      <c r="BV19" s="579"/>
      <c r="BW19" s="583"/>
      <c r="BY19" s="572" t="s">
        <v>241</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242</v>
      </c>
      <c r="C20" s="573"/>
      <c r="D20" s="573"/>
      <c r="E20" s="573"/>
      <c r="F20" s="573"/>
      <c r="G20" s="573"/>
      <c r="H20" s="573"/>
      <c r="I20" s="573"/>
      <c r="J20" s="573"/>
      <c r="K20" s="573"/>
      <c r="L20" s="573"/>
      <c r="M20" s="573"/>
      <c r="N20" s="573"/>
      <c r="O20" s="573"/>
      <c r="P20" s="573"/>
      <c r="Q20" s="574"/>
      <c r="R20" s="575">
        <v>260337662</v>
      </c>
      <c r="S20" s="576"/>
      <c r="T20" s="576"/>
      <c r="U20" s="576"/>
      <c r="V20" s="576"/>
      <c r="W20" s="576"/>
      <c r="X20" s="576"/>
      <c r="Y20" s="577"/>
      <c r="Z20" s="580">
        <v>23.2</v>
      </c>
      <c r="AA20" s="581"/>
      <c r="AB20" s="581"/>
      <c r="AC20" s="586"/>
      <c r="AD20" s="584">
        <v>260337662</v>
      </c>
      <c r="AE20" s="576"/>
      <c r="AF20" s="576"/>
      <c r="AG20" s="576"/>
      <c r="AH20" s="576"/>
      <c r="AI20" s="576"/>
      <c r="AJ20" s="576"/>
      <c r="AK20" s="577"/>
      <c r="AL20" s="580">
        <v>45.6</v>
      </c>
      <c r="AM20" s="581"/>
      <c r="AN20" s="581"/>
      <c r="AO20" s="582"/>
      <c r="AP20" s="572" t="s">
        <v>243</v>
      </c>
      <c r="AQ20" s="590"/>
      <c r="AR20" s="590"/>
      <c r="AS20" s="590"/>
      <c r="AT20" s="590"/>
      <c r="AU20" s="590"/>
      <c r="AV20" s="590"/>
      <c r="AW20" s="590"/>
      <c r="AX20" s="590"/>
      <c r="AY20" s="590"/>
      <c r="AZ20" s="590"/>
      <c r="BA20" s="590"/>
      <c r="BB20" s="590"/>
      <c r="BC20" s="591"/>
      <c r="BD20" s="575">
        <v>2440277</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244</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245</v>
      </c>
      <c r="C21" s="573"/>
      <c r="D21" s="573"/>
      <c r="E21" s="573"/>
      <c r="F21" s="573"/>
      <c r="G21" s="573"/>
      <c r="H21" s="573"/>
      <c r="I21" s="573"/>
      <c r="J21" s="573"/>
      <c r="K21" s="573"/>
      <c r="L21" s="573"/>
      <c r="M21" s="573"/>
      <c r="N21" s="573"/>
      <c r="O21" s="573"/>
      <c r="P21" s="573"/>
      <c r="Q21" s="574"/>
      <c r="R21" s="575">
        <v>8276792</v>
      </c>
      <c r="S21" s="576"/>
      <c r="T21" s="576"/>
      <c r="U21" s="576"/>
      <c r="V21" s="576"/>
      <c r="W21" s="576"/>
      <c r="X21" s="576"/>
      <c r="Y21" s="577"/>
      <c r="Z21" s="580">
        <v>0.7</v>
      </c>
      <c r="AA21" s="581"/>
      <c r="AB21" s="581"/>
      <c r="AC21" s="586"/>
      <c r="AD21" s="584" t="s">
        <v>118</v>
      </c>
      <c r="AE21" s="576"/>
      <c r="AF21" s="576"/>
      <c r="AG21" s="576"/>
      <c r="AH21" s="576"/>
      <c r="AI21" s="576"/>
      <c r="AJ21" s="576"/>
      <c r="AK21" s="577"/>
      <c r="AL21" s="580" t="s">
        <v>118</v>
      </c>
      <c r="AM21" s="581"/>
      <c r="AN21" s="581"/>
      <c r="AO21" s="582"/>
      <c r="AP21" s="572" t="s">
        <v>246</v>
      </c>
      <c r="AQ21" s="590"/>
      <c r="AR21" s="590"/>
      <c r="AS21" s="590"/>
      <c r="AT21" s="590"/>
      <c r="AU21" s="590"/>
      <c r="AV21" s="590"/>
      <c r="AW21" s="590"/>
      <c r="AX21" s="590"/>
      <c r="AY21" s="590"/>
      <c r="AZ21" s="590"/>
      <c r="BA21" s="590"/>
      <c r="BB21" s="590"/>
      <c r="BC21" s="591"/>
      <c r="BD21" s="575">
        <v>443648</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247</v>
      </c>
      <c r="BZ21" s="590"/>
      <c r="CA21" s="590"/>
      <c r="CB21" s="590"/>
      <c r="CC21" s="590"/>
      <c r="CD21" s="590"/>
      <c r="CE21" s="590"/>
      <c r="CF21" s="590"/>
      <c r="CG21" s="590"/>
      <c r="CH21" s="590"/>
      <c r="CI21" s="590"/>
      <c r="CJ21" s="590"/>
      <c r="CK21" s="590"/>
      <c r="CL21" s="591"/>
      <c r="CM21" s="575">
        <v>103266</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103266</v>
      </c>
      <c r="DM21" s="576"/>
      <c r="DN21" s="576"/>
      <c r="DO21" s="576"/>
      <c r="DP21" s="576"/>
      <c r="DQ21" s="576"/>
      <c r="DR21" s="576"/>
      <c r="DS21" s="576"/>
      <c r="DT21" s="576"/>
      <c r="DU21" s="576"/>
      <c r="DV21" s="576"/>
      <c r="DW21" s="576"/>
      <c r="DX21" s="585"/>
    </row>
    <row r="22" spans="2:128" ht="11.25" customHeight="1" x14ac:dyDescent="0.15">
      <c r="B22" s="572" t="s">
        <v>248</v>
      </c>
      <c r="C22" s="573"/>
      <c r="D22" s="573"/>
      <c r="E22" s="573"/>
      <c r="F22" s="573"/>
      <c r="G22" s="573"/>
      <c r="H22" s="573"/>
      <c r="I22" s="573"/>
      <c r="J22" s="573"/>
      <c r="K22" s="573"/>
      <c r="L22" s="573"/>
      <c r="M22" s="573"/>
      <c r="N22" s="573"/>
      <c r="O22" s="573"/>
      <c r="P22" s="573"/>
      <c r="Q22" s="574"/>
      <c r="R22" s="575">
        <v>21983</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249</v>
      </c>
      <c r="AQ22" s="573"/>
      <c r="AR22" s="573"/>
      <c r="AS22" s="573"/>
      <c r="AT22" s="573"/>
      <c r="AU22" s="573"/>
      <c r="AV22" s="573"/>
      <c r="AW22" s="573"/>
      <c r="AX22" s="573"/>
      <c r="AY22" s="573"/>
      <c r="AZ22" s="573"/>
      <c r="BA22" s="573"/>
      <c r="BB22" s="573"/>
      <c r="BC22" s="574"/>
      <c r="BD22" s="575">
        <v>21416806</v>
      </c>
      <c r="BE22" s="576"/>
      <c r="BF22" s="576"/>
      <c r="BG22" s="576"/>
      <c r="BH22" s="576"/>
      <c r="BI22" s="576"/>
      <c r="BJ22" s="576"/>
      <c r="BK22" s="577"/>
      <c r="BL22" s="580">
        <v>6.5</v>
      </c>
      <c r="BM22" s="581"/>
      <c r="BN22" s="581"/>
      <c r="BO22" s="586"/>
      <c r="BP22" s="584" t="s">
        <v>118</v>
      </c>
      <c r="BQ22" s="576"/>
      <c r="BR22" s="576"/>
      <c r="BS22" s="576"/>
      <c r="BT22" s="576"/>
      <c r="BU22" s="576"/>
      <c r="BV22" s="576"/>
      <c r="BW22" s="585"/>
      <c r="BY22" s="572" t="s">
        <v>250</v>
      </c>
      <c r="BZ22" s="590"/>
      <c r="CA22" s="590"/>
      <c r="CB22" s="590"/>
      <c r="CC22" s="590"/>
      <c r="CD22" s="590"/>
      <c r="CE22" s="590"/>
      <c r="CF22" s="590"/>
      <c r="CG22" s="590"/>
      <c r="CH22" s="590"/>
      <c r="CI22" s="590"/>
      <c r="CJ22" s="590"/>
      <c r="CK22" s="590"/>
      <c r="CL22" s="591"/>
      <c r="CM22" s="575">
        <v>2245320</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2245320</v>
      </c>
      <c r="DM22" s="576"/>
      <c r="DN22" s="576"/>
      <c r="DO22" s="576"/>
      <c r="DP22" s="576"/>
      <c r="DQ22" s="576"/>
      <c r="DR22" s="576"/>
      <c r="DS22" s="576"/>
      <c r="DT22" s="576"/>
      <c r="DU22" s="576"/>
      <c r="DV22" s="576"/>
      <c r="DW22" s="576"/>
      <c r="DX22" s="585"/>
    </row>
    <row r="23" spans="2:128" ht="11.25" customHeight="1" x14ac:dyDescent="0.15">
      <c r="B23" s="572" t="s">
        <v>251</v>
      </c>
      <c r="C23" s="573"/>
      <c r="D23" s="573"/>
      <c r="E23" s="573"/>
      <c r="F23" s="573"/>
      <c r="G23" s="573"/>
      <c r="H23" s="573"/>
      <c r="I23" s="573"/>
      <c r="J23" s="573"/>
      <c r="K23" s="573"/>
      <c r="L23" s="573"/>
      <c r="M23" s="573"/>
      <c r="N23" s="573"/>
      <c r="O23" s="573"/>
      <c r="P23" s="573"/>
      <c r="Q23" s="574"/>
      <c r="R23" s="575">
        <v>657774416</v>
      </c>
      <c r="S23" s="576"/>
      <c r="T23" s="576"/>
      <c r="U23" s="576"/>
      <c r="V23" s="576"/>
      <c r="W23" s="576"/>
      <c r="X23" s="576"/>
      <c r="Y23" s="577"/>
      <c r="Z23" s="580">
        <v>58.7</v>
      </c>
      <c r="AA23" s="581"/>
      <c r="AB23" s="581"/>
      <c r="AC23" s="586"/>
      <c r="AD23" s="584">
        <v>566979703</v>
      </c>
      <c r="AE23" s="576"/>
      <c r="AF23" s="576"/>
      <c r="AG23" s="576"/>
      <c r="AH23" s="576"/>
      <c r="AI23" s="576"/>
      <c r="AJ23" s="576"/>
      <c r="AK23" s="577"/>
      <c r="AL23" s="580">
        <v>99.3</v>
      </c>
      <c r="AM23" s="581"/>
      <c r="AN23" s="581"/>
      <c r="AO23" s="582"/>
      <c r="AP23" s="572" t="s">
        <v>252</v>
      </c>
      <c r="AQ23" s="573"/>
      <c r="AR23" s="573"/>
      <c r="AS23" s="573"/>
      <c r="AT23" s="573"/>
      <c r="AU23" s="573"/>
      <c r="AV23" s="573"/>
      <c r="AW23" s="573"/>
      <c r="AX23" s="573"/>
      <c r="AY23" s="573"/>
      <c r="AZ23" s="573"/>
      <c r="BA23" s="573"/>
      <c r="BB23" s="573"/>
      <c r="BC23" s="574"/>
      <c r="BD23" s="575">
        <v>32339905</v>
      </c>
      <c r="BE23" s="576"/>
      <c r="BF23" s="576"/>
      <c r="BG23" s="576"/>
      <c r="BH23" s="576"/>
      <c r="BI23" s="576"/>
      <c r="BJ23" s="576"/>
      <c r="BK23" s="577"/>
      <c r="BL23" s="580">
        <v>9.8000000000000007</v>
      </c>
      <c r="BM23" s="581"/>
      <c r="BN23" s="581"/>
      <c r="BO23" s="586"/>
      <c r="BP23" s="584" t="s">
        <v>118</v>
      </c>
      <c r="BQ23" s="576"/>
      <c r="BR23" s="576"/>
      <c r="BS23" s="576"/>
      <c r="BT23" s="576"/>
      <c r="BU23" s="576"/>
      <c r="BV23" s="576"/>
      <c r="BW23" s="585"/>
      <c r="BY23" s="572" t="s">
        <v>253</v>
      </c>
      <c r="BZ23" s="590"/>
      <c r="CA23" s="590"/>
      <c r="CB23" s="590"/>
      <c r="CC23" s="590"/>
      <c r="CD23" s="590"/>
      <c r="CE23" s="590"/>
      <c r="CF23" s="590"/>
      <c r="CG23" s="590"/>
      <c r="CH23" s="590"/>
      <c r="CI23" s="590"/>
      <c r="CJ23" s="590"/>
      <c r="CK23" s="590"/>
      <c r="CL23" s="591"/>
      <c r="CM23" s="575">
        <v>2783569</v>
      </c>
      <c r="CN23" s="576"/>
      <c r="CO23" s="576"/>
      <c r="CP23" s="576"/>
      <c r="CQ23" s="576"/>
      <c r="CR23" s="576"/>
      <c r="CS23" s="576"/>
      <c r="CT23" s="577"/>
      <c r="CU23" s="580">
        <v>0.3</v>
      </c>
      <c r="CV23" s="581"/>
      <c r="CW23" s="581"/>
      <c r="CX23" s="586"/>
      <c r="CY23" s="584" t="s">
        <v>118</v>
      </c>
      <c r="CZ23" s="576"/>
      <c r="DA23" s="576"/>
      <c r="DB23" s="576"/>
      <c r="DC23" s="576"/>
      <c r="DD23" s="576"/>
      <c r="DE23" s="576"/>
      <c r="DF23" s="576"/>
      <c r="DG23" s="576"/>
      <c r="DH23" s="576"/>
      <c r="DI23" s="576"/>
      <c r="DJ23" s="576"/>
      <c r="DK23" s="577"/>
      <c r="DL23" s="584">
        <v>2783569</v>
      </c>
      <c r="DM23" s="576"/>
      <c r="DN23" s="576"/>
      <c r="DO23" s="576"/>
      <c r="DP23" s="576"/>
      <c r="DQ23" s="576"/>
      <c r="DR23" s="576"/>
      <c r="DS23" s="576"/>
      <c r="DT23" s="576"/>
      <c r="DU23" s="576"/>
      <c r="DV23" s="576"/>
      <c r="DW23" s="576"/>
      <c r="DX23" s="585"/>
    </row>
    <row r="24" spans="2:128" ht="11.25" customHeight="1" x14ac:dyDescent="0.15">
      <c r="B24" s="572" t="s">
        <v>254</v>
      </c>
      <c r="C24" s="573"/>
      <c r="D24" s="573"/>
      <c r="E24" s="573"/>
      <c r="F24" s="573"/>
      <c r="G24" s="573"/>
      <c r="H24" s="573"/>
      <c r="I24" s="573"/>
      <c r="J24" s="573"/>
      <c r="K24" s="573"/>
      <c r="L24" s="573"/>
      <c r="M24" s="573"/>
      <c r="N24" s="573"/>
      <c r="O24" s="573"/>
      <c r="P24" s="573"/>
      <c r="Q24" s="574"/>
      <c r="R24" s="575">
        <v>309539</v>
      </c>
      <c r="S24" s="576"/>
      <c r="T24" s="576"/>
      <c r="U24" s="576"/>
      <c r="V24" s="576"/>
      <c r="W24" s="576"/>
      <c r="X24" s="576"/>
      <c r="Y24" s="577"/>
      <c r="Z24" s="580">
        <v>0</v>
      </c>
      <c r="AA24" s="581"/>
      <c r="AB24" s="581"/>
      <c r="AC24" s="586"/>
      <c r="AD24" s="584">
        <v>309539</v>
      </c>
      <c r="AE24" s="576"/>
      <c r="AF24" s="576"/>
      <c r="AG24" s="576"/>
      <c r="AH24" s="576"/>
      <c r="AI24" s="576"/>
      <c r="AJ24" s="576"/>
      <c r="AK24" s="577"/>
      <c r="AL24" s="580">
        <v>0.1</v>
      </c>
      <c r="AM24" s="581"/>
      <c r="AN24" s="581"/>
      <c r="AO24" s="582"/>
      <c r="AP24" s="572" t="s">
        <v>255</v>
      </c>
      <c r="AQ24" s="573"/>
      <c r="AR24" s="573"/>
      <c r="AS24" s="573"/>
      <c r="AT24" s="573"/>
      <c r="AU24" s="573"/>
      <c r="AV24" s="573"/>
      <c r="AW24" s="573"/>
      <c r="AX24" s="573"/>
      <c r="AY24" s="573"/>
      <c r="AZ24" s="573"/>
      <c r="BA24" s="573"/>
      <c r="BB24" s="573"/>
      <c r="BC24" s="574"/>
      <c r="BD24" s="575">
        <v>31849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256</v>
      </c>
      <c r="BZ24" s="590"/>
      <c r="CA24" s="590"/>
      <c r="CB24" s="590"/>
      <c r="CC24" s="590"/>
      <c r="CD24" s="590"/>
      <c r="CE24" s="590"/>
      <c r="CF24" s="590"/>
      <c r="CG24" s="590"/>
      <c r="CH24" s="590"/>
      <c r="CI24" s="590"/>
      <c r="CJ24" s="590"/>
      <c r="CK24" s="590"/>
      <c r="CL24" s="591"/>
      <c r="CM24" s="575">
        <v>114742</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114742</v>
      </c>
      <c r="DM24" s="576"/>
      <c r="DN24" s="576"/>
      <c r="DO24" s="576"/>
      <c r="DP24" s="576"/>
      <c r="DQ24" s="576"/>
      <c r="DR24" s="576"/>
      <c r="DS24" s="576"/>
      <c r="DT24" s="576"/>
      <c r="DU24" s="576"/>
      <c r="DV24" s="576"/>
      <c r="DW24" s="576"/>
      <c r="DX24" s="585"/>
    </row>
    <row r="25" spans="2:128" ht="11.25" customHeight="1" x14ac:dyDescent="0.15">
      <c r="B25" s="572" t="s">
        <v>257</v>
      </c>
      <c r="C25" s="573"/>
      <c r="D25" s="573"/>
      <c r="E25" s="573"/>
      <c r="F25" s="573"/>
      <c r="G25" s="573"/>
      <c r="H25" s="573"/>
      <c r="I25" s="573"/>
      <c r="J25" s="573"/>
      <c r="K25" s="573"/>
      <c r="L25" s="573"/>
      <c r="M25" s="573"/>
      <c r="N25" s="573"/>
      <c r="O25" s="573"/>
      <c r="P25" s="573"/>
      <c r="Q25" s="574"/>
      <c r="R25" s="575">
        <v>6676235</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258</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259</v>
      </c>
      <c r="BZ25" s="590"/>
      <c r="CA25" s="590"/>
      <c r="CB25" s="590"/>
      <c r="CC25" s="590"/>
      <c r="CD25" s="590"/>
      <c r="CE25" s="590"/>
      <c r="CF25" s="590"/>
      <c r="CG25" s="590"/>
      <c r="CH25" s="590"/>
      <c r="CI25" s="590"/>
      <c r="CJ25" s="590"/>
      <c r="CK25" s="590"/>
      <c r="CL25" s="591"/>
      <c r="CM25" s="575">
        <v>58549523</v>
      </c>
      <c r="CN25" s="576"/>
      <c r="CO25" s="576"/>
      <c r="CP25" s="576"/>
      <c r="CQ25" s="576"/>
      <c r="CR25" s="576"/>
      <c r="CS25" s="576"/>
      <c r="CT25" s="577"/>
      <c r="CU25" s="580">
        <v>5.3</v>
      </c>
      <c r="CV25" s="581"/>
      <c r="CW25" s="581"/>
      <c r="CX25" s="586"/>
      <c r="CY25" s="584" t="s">
        <v>118</v>
      </c>
      <c r="CZ25" s="576"/>
      <c r="DA25" s="576"/>
      <c r="DB25" s="576"/>
      <c r="DC25" s="576"/>
      <c r="DD25" s="576"/>
      <c r="DE25" s="576"/>
      <c r="DF25" s="576"/>
      <c r="DG25" s="576"/>
      <c r="DH25" s="576"/>
      <c r="DI25" s="576"/>
      <c r="DJ25" s="576"/>
      <c r="DK25" s="577"/>
      <c r="DL25" s="584">
        <v>58549523</v>
      </c>
      <c r="DM25" s="576"/>
      <c r="DN25" s="576"/>
      <c r="DO25" s="576"/>
      <c r="DP25" s="576"/>
      <c r="DQ25" s="576"/>
      <c r="DR25" s="576"/>
      <c r="DS25" s="576"/>
      <c r="DT25" s="576"/>
      <c r="DU25" s="576"/>
      <c r="DV25" s="576"/>
      <c r="DW25" s="576"/>
      <c r="DX25" s="585"/>
    </row>
    <row r="26" spans="2:128" ht="11.25" customHeight="1" x14ac:dyDescent="0.15">
      <c r="B26" s="572" t="s">
        <v>260</v>
      </c>
      <c r="C26" s="573"/>
      <c r="D26" s="573"/>
      <c r="E26" s="573"/>
      <c r="F26" s="573"/>
      <c r="G26" s="573"/>
      <c r="H26" s="573"/>
      <c r="I26" s="573"/>
      <c r="J26" s="573"/>
      <c r="K26" s="573"/>
      <c r="L26" s="573"/>
      <c r="M26" s="573"/>
      <c r="N26" s="573"/>
      <c r="O26" s="573"/>
      <c r="P26" s="573"/>
      <c r="Q26" s="574"/>
      <c r="R26" s="575">
        <v>9843130</v>
      </c>
      <c r="S26" s="576"/>
      <c r="T26" s="576"/>
      <c r="U26" s="576"/>
      <c r="V26" s="576"/>
      <c r="W26" s="576"/>
      <c r="X26" s="576"/>
      <c r="Y26" s="577"/>
      <c r="Z26" s="580">
        <v>0.9</v>
      </c>
      <c r="AA26" s="581"/>
      <c r="AB26" s="581"/>
      <c r="AC26" s="586"/>
      <c r="AD26" s="584">
        <v>3132403</v>
      </c>
      <c r="AE26" s="576"/>
      <c r="AF26" s="576"/>
      <c r="AG26" s="576"/>
      <c r="AH26" s="576"/>
      <c r="AI26" s="576"/>
      <c r="AJ26" s="576"/>
      <c r="AK26" s="577"/>
      <c r="AL26" s="580">
        <v>0.5</v>
      </c>
      <c r="AM26" s="581"/>
      <c r="AN26" s="581"/>
      <c r="AO26" s="582"/>
      <c r="AP26" s="572" t="s">
        <v>261</v>
      </c>
      <c r="AQ26" s="573"/>
      <c r="AR26" s="573"/>
      <c r="AS26" s="573"/>
      <c r="AT26" s="573"/>
      <c r="AU26" s="573"/>
      <c r="AV26" s="573"/>
      <c r="AW26" s="573"/>
      <c r="AX26" s="573"/>
      <c r="AY26" s="573"/>
      <c r="AZ26" s="573"/>
      <c r="BA26" s="573"/>
      <c r="BB26" s="573"/>
      <c r="BC26" s="574"/>
      <c r="BD26" s="575">
        <v>4775186</v>
      </c>
      <c r="BE26" s="576"/>
      <c r="BF26" s="576"/>
      <c r="BG26" s="576"/>
      <c r="BH26" s="576"/>
      <c r="BI26" s="576"/>
      <c r="BJ26" s="576"/>
      <c r="BK26" s="577"/>
      <c r="BL26" s="580">
        <v>1.4</v>
      </c>
      <c r="BM26" s="581"/>
      <c r="BN26" s="581"/>
      <c r="BO26" s="586"/>
      <c r="BP26" s="584" t="s">
        <v>118</v>
      </c>
      <c r="BQ26" s="576"/>
      <c r="BR26" s="576"/>
      <c r="BS26" s="576"/>
      <c r="BT26" s="576"/>
      <c r="BU26" s="576"/>
      <c r="BV26" s="576"/>
      <c r="BW26" s="585"/>
      <c r="BY26" s="572" t="s">
        <v>262</v>
      </c>
      <c r="BZ26" s="590"/>
      <c r="CA26" s="590"/>
      <c r="CB26" s="590"/>
      <c r="CC26" s="590"/>
      <c r="CD26" s="590"/>
      <c r="CE26" s="590"/>
      <c r="CF26" s="590"/>
      <c r="CG26" s="590"/>
      <c r="CH26" s="590"/>
      <c r="CI26" s="590"/>
      <c r="CJ26" s="590"/>
      <c r="CK26" s="590"/>
      <c r="CL26" s="591"/>
      <c r="CM26" s="575">
        <v>316317</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316317</v>
      </c>
      <c r="DM26" s="576"/>
      <c r="DN26" s="576"/>
      <c r="DO26" s="576"/>
      <c r="DP26" s="576"/>
      <c r="DQ26" s="576"/>
      <c r="DR26" s="576"/>
      <c r="DS26" s="576"/>
      <c r="DT26" s="576"/>
      <c r="DU26" s="576"/>
      <c r="DV26" s="576"/>
      <c r="DW26" s="576"/>
      <c r="DX26" s="585"/>
    </row>
    <row r="27" spans="2:128" ht="11.25" customHeight="1" x14ac:dyDescent="0.15">
      <c r="B27" s="572" t="s">
        <v>263</v>
      </c>
      <c r="C27" s="573"/>
      <c r="D27" s="573"/>
      <c r="E27" s="573"/>
      <c r="F27" s="573"/>
      <c r="G27" s="573"/>
      <c r="H27" s="573"/>
      <c r="I27" s="573"/>
      <c r="J27" s="573"/>
      <c r="K27" s="573"/>
      <c r="L27" s="573"/>
      <c r="M27" s="573"/>
      <c r="N27" s="573"/>
      <c r="O27" s="573"/>
      <c r="P27" s="573"/>
      <c r="Q27" s="574"/>
      <c r="R27" s="575">
        <v>3398289</v>
      </c>
      <c r="S27" s="576"/>
      <c r="T27" s="576"/>
      <c r="U27" s="576"/>
      <c r="V27" s="576"/>
      <c r="W27" s="576"/>
      <c r="X27" s="576"/>
      <c r="Y27" s="577"/>
      <c r="Z27" s="580">
        <v>0.3</v>
      </c>
      <c r="AA27" s="581"/>
      <c r="AB27" s="581"/>
      <c r="AC27" s="586"/>
      <c r="AD27" s="584" t="s">
        <v>118</v>
      </c>
      <c r="AE27" s="576"/>
      <c r="AF27" s="576"/>
      <c r="AG27" s="576"/>
      <c r="AH27" s="576"/>
      <c r="AI27" s="576"/>
      <c r="AJ27" s="576"/>
      <c r="AK27" s="577"/>
      <c r="AL27" s="580" t="s">
        <v>118</v>
      </c>
      <c r="AM27" s="581"/>
      <c r="AN27" s="581"/>
      <c r="AO27" s="582"/>
      <c r="AP27" s="572" t="s">
        <v>264</v>
      </c>
      <c r="AQ27" s="573"/>
      <c r="AR27" s="573"/>
      <c r="AS27" s="573"/>
      <c r="AT27" s="573"/>
      <c r="AU27" s="573"/>
      <c r="AV27" s="573"/>
      <c r="AW27" s="573"/>
      <c r="AX27" s="573"/>
      <c r="AY27" s="573"/>
      <c r="AZ27" s="573"/>
      <c r="BA27" s="573"/>
      <c r="BB27" s="573"/>
      <c r="BC27" s="574"/>
      <c r="BD27" s="575">
        <v>128570</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265</v>
      </c>
      <c r="BZ27" s="590"/>
      <c r="CA27" s="590"/>
      <c r="CB27" s="590"/>
      <c r="CC27" s="590"/>
      <c r="CD27" s="590"/>
      <c r="CE27" s="590"/>
      <c r="CF27" s="590"/>
      <c r="CG27" s="590"/>
      <c r="CH27" s="590"/>
      <c r="CI27" s="590"/>
      <c r="CJ27" s="590"/>
      <c r="CK27" s="590"/>
      <c r="CL27" s="591"/>
      <c r="CM27" s="575">
        <v>60</v>
      </c>
      <c r="CN27" s="576"/>
      <c r="CO27" s="576"/>
      <c r="CP27" s="576"/>
      <c r="CQ27" s="576"/>
      <c r="CR27" s="576"/>
      <c r="CS27" s="576"/>
      <c r="CT27" s="577"/>
      <c r="CU27" s="580">
        <v>0</v>
      </c>
      <c r="CV27" s="581"/>
      <c r="CW27" s="581"/>
      <c r="CX27" s="586"/>
      <c r="CY27" s="584" t="s">
        <v>118</v>
      </c>
      <c r="CZ27" s="576"/>
      <c r="DA27" s="576"/>
      <c r="DB27" s="576"/>
      <c r="DC27" s="576"/>
      <c r="DD27" s="576"/>
      <c r="DE27" s="576"/>
      <c r="DF27" s="576"/>
      <c r="DG27" s="576"/>
      <c r="DH27" s="576"/>
      <c r="DI27" s="576"/>
      <c r="DJ27" s="576"/>
      <c r="DK27" s="577"/>
      <c r="DL27" s="584">
        <v>60</v>
      </c>
      <c r="DM27" s="576"/>
      <c r="DN27" s="576"/>
      <c r="DO27" s="576"/>
      <c r="DP27" s="576"/>
      <c r="DQ27" s="576"/>
      <c r="DR27" s="576"/>
      <c r="DS27" s="576"/>
      <c r="DT27" s="576"/>
      <c r="DU27" s="576"/>
      <c r="DV27" s="576"/>
      <c r="DW27" s="576"/>
      <c r="DX27" s="585"/>
    </row>
    <row r="28" spans="2:128" ht="11.25" customHeight="1" x14ac:dyDescent="0.15">
      <c r="B28" s="572" t="s">
        <v>266</v>
      </c>
      <c r="C28" s="573"/>
      <c r="D28" s="573"/>
      <c r="E28" s="573"/>
      <c r="F28" s="573"/>
      <c r="G28" s="573"/>
      <c r="H28" s="573"/>
      <c r="I28" s="573"/>
      <c r="J28" s="573"/>
      <c r="K28" s="573"/>
      <c r="L28" s="573"/>
      <c r="M28" s="573"/>
      <c r="N28" s="573"/>
      <c r="O28" s="573"/>
      <c r="P28" s="573"/>
      <c r="Q28" s="574"/>
      <c r="R28" s="575">
        <v>168600840</v>
      </c>
      <c r="S28" s="576"/>
      <c r="T28" s="576"/>
      <c r="U28" s="576"/>
      <c r="V28" s="576"/>
      <c r="W28" s="576"/>
      <c r="X28" s="576"/>
      <c r="Y28" s="577"/>
      <c r="Z28" s="580">
        <v>15.1</v>
      </c>
      <c r="AA28" s="581"/>
      <c r="AB28" s="581"/>
      <c r="AC28" s="586"/>
      <c r="AD28" s="584" t="s">
        <v>118</v>
      </c>
      <c r="AE28" s="576"/>
      <c r="AF28" s="576"/>
      <c r="AG28" s="576"/>
      <c r="AH28" s="576"/>
      <c r="AI28" s="576"/>
      <c r="AJ28" s="576"/>
      <c r="AK28" s="577"/>
      <c r="AL28" s="580" t="s">
        <v>118</v>
      </c>
      <c r="AM28" s="581"/>
      <c r="AN28" s="581"/>
      <c r="AO28" s="582"/>
      <c r="AP28" s="572" t="s">
        <v>267</v>
      </c>
      <c r="AQ28" s="573"/>
      <c r="AR28" s="573"/>
      <c r="AS28" s="573"/>
      <c r="AT28" s="573"/>
      <c r="AU28" s="573"/>
      <c r="AV28" s="573"/>
      <c r="AW28" s="573"/>
      <c r="AX28" s="573"/>
      <c r="AY28" s="573"/>
      <c r="AZ28" s="573"/>
      <c r="BA28" s="573"/>
      <c r="BB28" s="573"/>
      <c r="BC28" s="574"/>
      <c r="BD28" s="575">
        <v>10436</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268</v>
      </c>
      <c r="BZ28" s="590"/>
      <c r="CA28" s="590"/>
      <c r="CB28" s="590"/>
      <c r="CC28" s="590"/>
      <c r="CD28" s="590"/>
      <c r="CE28" s="590"/>
      <c r="CF28" s="590"/>
      <c r="CG28" s="590"/>
      <c r="CH28" s="590"/>
      <c r="CI28" s="590"/>
      <c r="CJ28" s="590"/>
      <c r="CK28" s="590"/>
      <c r="CL28" s="591"/>
      <c r="CM28" s="575">
        <v>5088597</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5088597</v>
      </c>
      <c r="DM28" s="576"/>
      <c r="DN28" s="576"/>
      <c r="DO28" s="576"/>
      <c r="DP28" s="576"/>
      <c r="DQ28" s="576"/>
      <c r="DR28" s="576"/>
      <c r="DS28" s="576"/>
      <c r="DT28" s="576"/>
      <c r="DU28" s="576"/>
      <c r="DV28" s="576"/>
      <c r="DW28" s="576"/>
      <c r="DX28" s="585"/>
    </row>
    <row r="29" spans="2:128" ht="11.25" customHeight="1" x14ac:dyDescent="0.15">
      <c r="B29" s="572" t="s">
        <v>269</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270</v>
      </c>
      <c r="AQ29" s="573"/>
      <c r="AR29" s="573"/>
      <c r="AS29" s="573"/>
      <c r="AT29" s="573"/>
      <c r="AU29" s="573"/>
      <c r="AV29" s="573"/>
      <c r="AW29" s="573"/>
      <c r="AX29" s="573"/>
      <c r="AY29" s="573"/>
      <c r="AZ29" s="573"/>
      <c r="BA29" s="573"/>
      <c r="BB29" s="573"/>
      <c r="BC29" s="574"/>
      <c r="BD29" s="575">
        <v>10436</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271</v>
      </c>
      <c r="BZ29" s="590"/>
      <c r="CA29" s="590"/>
      <c r="CB29" s="590"/>
      <c r="CC29" s="590"/>
      <c r="CD29" s="590"/>
      <c r="CE29" s="590"/>
      <c r="CF29" s="590"/>
      <c r="CG29" s="590"/>
      <c r="CH29" s="590"/>
      <c r="CI29" s="590"/>
      <c r="CJ29" s="590"/>
      <c r="CK29" s="590"/>
      <c r="CL29" s="591"/>
      <c r="CM29" s="575">
        <v>1264532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1264532</v>
      </c>
      <c r="DM29" s="576"/>
      <c r="DN29" s="576"/>
      <c r="DO29" s="576"/>
      <c r="DP29" s="576"/>
      <c r="DQ29" s="576"/>
      <c r="DR29" s="576"/>
      <c r="DS29" s="576"/>
      <c r="DT29" s="576"/>
      <c r="DU29" s="576"/>
      <c r="DV29" s="576"/>
      <c r="DW29" s="576"/>
      <c r="DX29" s="585"/>
    </row>
    <row r="30" spans="2:128" ht="11.25" customHeight="1" x14ac:dyDescent="0.15">
      <c r="B30" s="572" t="s">
        <v>272</v>
      </c>
      <c r="C30" s="573"/>
      <c r="D30" s="573"/>
      <c r="E30" s="573"/>
      <c r="F30" s="573"/>
      <c r="G30" s="573"/>
      <c r="H30" s="573"/>
      <c r="I30" s="573"/>
      <c r="J30" s="573"/>
      <c r="K30" s="573"/>
      <c r="L30" s="573"/>
      <c r="M30" s="573"/>
      <c r="N30" s="573"/>
      <c r="O30" s="573"/>
      <c r="P30" s="573"/>
      <c r="Q30" s="574"/>
      <c r="R30" s="575">
        <v>2675393</v>
      </c>
      <c r="S30" s="576"/>
      <c r="T30" s="576"/>
      <c r="U30" s="576"/>
      <c r="V30" s="576"/>
      <c r="W30" s="576"/>
      <c r="X30" s="576"/>
      <c r="Y30" s="577"/>
      <c r="Z30" s="580">
        <v>0.2</v>
      </c>
      <c r="AA30" s="581"/>
      <c r="AB30" s="581"/>
      <c r="AC30" s="586"/>
      <c r="AD30" s="584">
        <v>265231</v>
      </c>
      <c r="AE30" s="576"/>
      <c r="AF30" s="576"/>
      <c r="AG30" s="576"/>
      <c r="AH30" s="576"/>
      <c r="AI30" s="576"/>
      <c r="AJ30" s="576"/>
      <c r="AK30" s="577"/>
      <c r="AL30" s="580">
        <v>0</v>
      </c>
      <c r="AM30" s="581"/>
      <c r="AN30" s="581"/>
      <c r="AO30" s="582"/>
      <c r="AP30" s="572" t="s">
        <v>273</v>
      </c>
      <c r="AQ30" s="573"/>
      <c r="AR30" s="573"/>
      <c r="AS30" s="573"/>
      <c r="AT30" s="573"/>
      <c r="AU30" s="573"/>
      <c r="AV30" s="573"/>
      <c r="AW30" s="573"/>
      <c r="AX30" s="573"/>
      <c r="AY30" s="573"/>
      <c r="AZ30" s="573"/>
      <c r="BA30" s="573"/>
      <c r="BB30" s="573"/>
      <c r="BC30" s="574"/>
      <c r="BD30" s="575">
        <v>118134</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274</v>
      </c>
      <c r="BZ30" s="590"/>
      <c r="CA30" s="590"/>
      <c r="CB30" s="590"/>
      <c r="CC30" s="590"/>
      <c r="CD30" s="590"/>
      <c r="CE30" s="590"/>
      <c r="CF30" s="590"/>
      <c r="CG30" s="590"/>
      <c r="CH30" s="590"/>
      <c r="CI30" s="590"/>
      <c r="CJ30" s="590"/>
      <c r="CK30" s="590"/>
      <c r="CL30" s="591"/>
      <c r="CM30" s="575">
        <v>5638991</v>
      </c>
      <c r="CN30" s="576"/>
      <c r="CO30" s="576"/>
      <c r="CP30" s="576"/>
      <c r="CQ30" s="576"/>
      <c r="CR30" s="576"/>
      <c r="CS30" s="576"/>
      <c r="CT30" s="577"/>
      <c r="CU30" s="580">
        <v>0.5</v>
      </c>
      <c r="CV30" s="581"/>
      <c r="CW30" s="581"/>
      <c r="CX30" s="586"/>
      <c r="CY30" s="584" t="s">
        <v>118</v>
      </c>
      <c r="CZ30" s="576"/>
      <c r="DA30" s="576"/>
      <c r="DB30" s="576"/>
      <c r="DC30" s="576"/>
      <c r="DD30" s="576"/>
      <c r="DE30" s="576"/>
      <c r="DF30" s="576"/>
      <c r="DG30" s="576"/>
      <c r="DH30" s="576"/>
      <c r="DI30" s="576"/>
      <c r="DJ30" s="576"/>
      <c r="DK30" s="577"/>
      <c r="DL30" s="584">
        <v>5638991</v>
      </c>
      <c r="DM30" s="576"/>
      <c r="DN30" s="576"/>
      <c r="DO30" s="576"/>
      <c r="DP30" s="576"/>
      <c r="DQ30" s="576"/>
      <c r="DR30" s="576"/>
      <c r="DS30" s="576"/>
      <c r="DT30" s="576"/>
      <c r="DU30" s="576"/>
      <c r="DV30" s="576"/>
      <c r="DW30" s="576"/>
      <c r="DX30" s="585"/>
    </row>
    <row r="31" spans="2:128" ht="11.25" customHeight="1" x14ac:dyDescent="0.15">
      <c r="B31" s="572" t="s">
        <v>275</v>
      </c>
      <c r="C31" s="573"/>
      <c r="D31" s="573"/>
      <c r="E31" s="573"/>
      <c r="F31" s="573"/>
      <c r="G31" s="573"/>
      <c r="H31" s="573"/>
      <c r="I31" s="573"/>
      <c r="J31" s="573"/>
      <c r="K31" s="573"/>
      <c r="L31" s="573"/>
      <c r="M31" s="573"/>
      <c r="N31" s="573"/>
      <c r="O31" s="573"/>
      <c r="P31" s="573"/>
      <c r="Q31" s="574"/>
      <c r="R31" s="575">
        <v>2908379</v>
      </c>
      <c r="S31" s="576"/>
      <c r="T31" s="576"/>
      <c r="U31" s="576"/>
      <c r="V31" s="576"/>
      <c r="W31" s="576"/>
      <c r="X31" s="576"/>
      <c r="Y31" s="577"/>
      <c r="Z31" s="580">
        <v>0.3</v>
      </c>
      <c r="AA31" s="581"/>
      <c r="AB31" s="581"/>
      <c r="AC31" s="586"/>
      <c r="AD31" s="584" t="s">
        <v>118</v>
      </c>
      <c r="AE31" s="576"/>
      <c r="AF31" s="576"/>
      <c r="AG31" s="576"/>
      <c r="AH31" s="576"/>
      <c r="AI31" s="576"/>
      <c r="AJ31" s="576"/>
      <c r="AK31" s="577"/>
      <c r="AL31" s="580" t="s">
        <v>118</v>
      </c>
      <c r="AM31" s="581"/>
      <c r="AN31" s="581"/>
      <c r="AO31" s="582"/>
      <c r="AP31" s="572" t="s">
        <v>276</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277</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278</v>
      </c>
      <c r="C32" s="573"/>
      <c r="D32" s="573"/>
      <c r="E32" s="573"/>
      <c r="F32" s="573"/>
      <c r="G32" s="573"/>
      <c r="H32" s="573"/>
      <c r="I32" s="573"/>
      <c r="J32" s="573"/>
      <c r="K32" s="573"/>
      <c r="L32" s="573"/>
      <c r="M32" s="573"/>
      <c r="N32" s="573"/>
      <c r="O32" s="573"/>
      <c r="P32" s="573"/>
      <c r="Q32" s="574"/>
      <c r="R32" s="575">
        <v>42916286</v>
      </c>
      <c r="S32" s="576"/>
      <c r="T32" s="576"/>
      <c r="U32" s="576"/>
      <c r="V32" s="576"/>
      <c r="W32" s="576"/>
      <c r="X32" s="576"/>
      <c r="Y32" s="577"/>
      <c r="Z32" s="580">
        <v>3.8</v>
      </c>
      <c r="AA32" s="581"/>
      <c r="AB32" s="581"/>
      <c r="AC32" s="586"/>
      <c r="AD32" s="584" t="s">
        <v>118</v>
      </c>
      <c r="AE32" s="576"/>
      <c r="AF32" s="576"/>
      <c r="AG32" s="576"/>
      <c r="AH32" s="576"/>
      <c r="AI32" s="576"/>
      <c r="AJ32" s="576"/>
      <c r="AK32" s="577"/>
      <c r="AL32" s="580" t="s">
        <v>118</v>
      </c>
      <c r="AM32" s="581"/>
      <c r="AN32" s="581"/>
      <c r="AO32" s="582"/>
      <c r="AP32" s="572" t="s">
        <v>153</v>
      </c>
      <c r="AQ32" s="573"/>
      <c r="AR32" s="573"/>
      <c r="AS32" s="573"/>
      <c r="AT32" s="573"/>
      <c r="AU32" s="573"/>
      <c r="AV32" s="573"/>
      <c r="AW32" s="573"/>
      <c r="AX32" s="573"/>
      <c r="AY32" s="573"/>
      <c r="AZ32" s="573"/>
      <c r="BA32" s="573"/>
      <c r="BB32" s="573"/>
      <c r="BC32" s="574"/>
      <c r="BD32" s="575">
        <v>331321502</v>
      </c>
      <c r="BE32" s="576"/>
      <c r="BF32" s="576"/>
      <c r="BG32" s="576"/>
      <c r="BH32" s="576"/>
      <c r="BI32" s="576"/>
      <c r="BJ32" s="576"/>
      <c r="BK32" s="577"/>
      <c r="BL32" s="580">
        <v>100</v>
      </c>
      <c r="BM32" s="581"/>
      <c r="BN32" s="581"/>
      <c r="BO32" s="586"/>
      <c r="BP32" s="584">
        <v>1497701</v>
      </c>
      <c r="BQ32" s="576"/>
      <c r="BR32" s="576"/>
      <c r="BS32" s="576"/>
      <c r="BT32" s="576"/>
      <c r="BU32" s="576"/>
      <c r="BV32" s="576"/>
      <c r="BW32" s="585"/>
      <c r="BY32" s="592" t="s">
        <v>279</v>
      </c>
      <c r="BZ32" s="593"/>
      <c r="CA32" s="593"/>
      <c r="CB32" s="593"/>
      <c r="CC32" s="593"/>
      <c r="CD32" s="593"/>
      <c r="CE32" s="593"/>
      <c r="CF32" s="593"/>
      <c r="CG32" s="593"/>
      <c r="CH32" s="593"/>
      <c r="CI32" s="593"/>
      <c r="CJ32" s="593"/>
      <c r="CK32" s="593"/>
      <c r="CL32" s="594"/>
      <c r="CM32" s="595">
        <v>1094763378</v>
      </c>
      <c r="CN32" s="596"/>
      <c r="CO32" s="596"/>
      <c r="CP32" s="596"/>
      <c r="CQ32" s="596"/>
      <c r="CR32" s="596"/>
      <c r="CS32" s="596"/>
      <c r="CT32" s="597"/>
      <c r="CU32" s="601">
        <v>100</v>
      </c>
      <c r="CV32" s="602"/>
      <c r="CW32" s="602"/>
      <c r="CX32" s="603"/>
      <c r="CY32" s="584">
        <v>181679609</v>
      </c>
      <c r="CZ32" s="576"/>
      <c r="DA32" s="576"/>
      <c r="DB32" s="576"/>
      <c r="DC32" s="576"/>
      <c r="DD32" s="576"/>
      <c r="DE32" s="576"/>
      <c r="DF32" s="576"/>
      <c r="DG32" s="576"/>
      <c r="DH32" s="576"/>
      <c r="DI32" s="576"/>
      <c r="DJ32" s="576"/>
      <c r="DK32" s="577"/>
      <c r="DL32" s="584">
        <v>718602119</v>
      </c>
      <c r="DM32" s="576"/>
      <c r="DN32" s="576"/>
      <c r="DO32" s="576"/>
      <c r="DP32" s="576"/>
      <c r="DQ32" s="576"/>
      <c r="DR32" s="576"/>
      <c r="DS32" s="576"/>
      <c r="DT32" s="576"/>
      <c r="DU32" s="576"/>
      <c r="DV32" s="576"/>
      <c r="DW32" s="576"/>
      <c r="DX32" s="585"/>
    </row>
    <row r="33" spans="2:128" ht="11.25" customHeight="1" x14ac:dyDescent="0.15">
      <c r="B33" s="572" t="s">
        <v>280</v>
      </c>
      <c r="C33" s="573"/>
      <c r="D33" s="573"/>
      <c r="E33" s="573"/>
      <c r="F33" s="573"/>
      <c r="G33" s="573"/>
      <c r="H33" s="573"/>
      <c r="I33" s="573"/>
      <c r="J33" s="573"/>
      <c r="K33" s="573"/>
      <c r="L33" s="573"/>
      <c r="M33" s="573"/>
      <c r="N33" s="573"/>
      <c r="O33" s="573"/>
      <c r="P33" s="573"/>
      <c r="Q33" s="574"/>
      <c r="R33" s="575">
        <v>25292864</v>
      </c>
      <c r="S33" s="576"/>
      <c r="T33" s="576"/>
      <c r="U33" s="576"/>
      <c r="V33" s="576"/>
      <c r="W33" s="576"/>
      <c r="X33" s="576"/>
      <c r="Y33" s="577"/>
      <c r="Z33" s="580">
        <v>2.2999999999999998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281</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282</v>
      </c>
      <c r="C34" s="573"/>
      <c r="D34" s="573"/>
      <c r="E34" s="573"/>
      <c r="F34" s="573"/>
      <c r="G34" s="573"/>
      <c r="H34" s="573"/>
      <c r="I34" s="573"/>
      <c r="J34" s="573"/>
      <c r="K34" s="573"/>
      <c r="L34" s="573"/>
      <c r="M34" s="573"/>
      <c r="N34" s="573"/>
      <c r="O34" s="573"/>
      <c r="P34" s="573"/>
      <c r="Q34" s="574"/>
      <c r="R34" s="575">
        <v>102546583</v>
      </c>
      <c r="S34" s="576"/>
      <c r="T34" s="576"/>
      <c r="U34" s="576"/>
      <c r="V34" s="576"/>
      <c r="W34" s="576"/>
      <c r="X34" s="576"/>
      <c r="Y34" s="577"/>
      <c r="Z34" s="580">
        <v>9.1999999999999993</v>
      </c>
      <c r="AA34" s="581"/>
      <c r="AB34" s="581"/>
      <c r="AC34" s="586"/>
      <c r="AD34" s="584">
        <v>508392</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191</v>
      </c>
      <c r="BZ34" s="558"/>
      <c r="CA34" s="558"/>
      <c r="CB34" s="558"/>
      <c r="CC34" s="558"/>
      <c r="CD34" s="558"/>
      <c r="CE34" s="558"/>
      <c r="CF34" s="558"/>
      <c r="CG34" s="558"/>
      <c r="CH34" s="558"/>
      <c r="CI34" s="558"/>
      <c r="CJ34" s="558"/>
      <c r="CK34" s="558"/>
      <c r="CL34" s="559"/>
      <c r="CM34" s="557" t="s">
        <v>283</v>
      </c>
      <c r="CN34" s="558"/>
      <c r="CO34" s="558"/>
      <c r="CP34" s="558"/>
      <c r="CQ34" s="558"/>
      <c r="CR34" s="558"/>
      <c r="CS34" s="558"/>
      <c r="CT34" s="559"/>
      <c r="CU34" s="557" t="s">
        <v>284</v>
      </c>
      <c r="CV34" s="558"/>
      <c r="CW34" s="558"/>
      <c r="CX34" s="559"/>
      <c r="CY34" s="557" t="s">
        <v>285</v>
      </c>
      <c r="CZ34" s="558"/>
      <c r="DA34" s="558"/>
      <c r="DB34" s="558"/>
      <c r="DC34" s="558"/>
      <c r="DD34" s="558"/>
      <c r="DE34" s="558"/>
      <c r="DF34" s="559"/>
      <c r="DG34" s="598" t="s">
        <v>286</v>
      </c>
      <c r="DH34" s="599"/>
      <c r="DI34" s="599"/>
      <c r="DJ34" s="599"/>
      <c r="DK34" s="599"/>
      <c r="DL34" s="599"/>
      <c r="DM34" s="599"/>
      <c r="DN34" s="599"/>
      <c r="DO34" s="599"/>
      <c r="DP34" s="599"/>
      <c r="DQ34" s="600"/>
      <c r="DR34" s="557" t="s">
        <v>287</v>
      </c>
      <c r="DS34" s="558"/>
      <c r="DT34" s="558"/>
      <c r="DU34" s="558"/>
      <c r="DV34" s="558"/>
      <c r="DW34" s="558"/>
      <c r="DX34" s="559"/>
    </row>
    <row r="35" spans="2:128" ht="11.25" customHeight="1" x14ac:dyDescent="0.15">
      <c r="B35" s="572" t="s">
        <v>288</v>
      </c>
      <c r="C35" s="573"/>
      <c r="D35" s="573"/>
      <c r="E35" s="573"/>
      <c r="F35" s="573"/>
      <c r="G35" s="573"/>
      <c r="H35" s="573"/>
      <c r="I35" s="573"/>
      <c r="J35" s="573"/>
      <c r="K35" s="573"/>
      <c r="L35" s="573"/>
      <c r="M35" s="573"/>
      <c r="N35" s="573"/>
      <c r="O35" s="573"/>
      <c r="P35" s="573"/>
      <c r="Q35" s="574"/>
      <c r="R35" s="575">
        <v>97048025</v>
      </c>
      <c r="S35" s="576"/>
      <c r="T35" s="576"/>
      <c r="U35" s="576"/>
      <c r="V35" s="576"/>
      <c r="W35" s="576"/>
      <c r="X35" s="576"/>
      <c r="Y35" s="577"/>
      <c r="Z35" s="580">
        <v>8.6999999999999993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289</v>
      </c>
      <c r="BZ35" s="562"/>
      <c r="CA35" s="562"/>
      <c r="CB35" s="562"/>
      <c r="CC35" s="562"/>
      <c r="CD35" s="562"/>
      <c r="CE35" s="562"/>
      <c r="CF35" s="562"/>
      <c r="CG35" s="562"/>
      <c r="CH35" s="562"/>
      <c r="CI35" s="562"/>
      <c r="CJ35" s="562"/>
      <c r="CK35" s="562"/>
      <c r="CL35" s="563"/>
      <c r="CM35" s="564">
        <v>403545584</v>
      </c>
      <c r="CN35" s="565"/>
      <c r="CO35" s="565"/>
      <c r="CP35" s="565"/>
      <c r="CQ35" s="565"/>
      <c r="CR35" s="565"/>
      <c r="CS35" s="565"/>
      <c r="CT35" s="566"/>
      <c r="CU35" s="569">
        <v>36.9</v>
      </c>
      <c r="CV35" s="570"/>
      <c r="CW35" s="570"/>
      <c r="CX35" s="609"/>
      <c r="CY35" s="610">
        <v>369038680</v>
      </c>
      <c r="CZ35" s="565"/>
      <c r="DA35" s="565"/>
      <c r="DB35" s="565"/>
      <c r="DC35" s="565"/>
      <c r="DD35" s="565"/>
      <c r="DE35" s="565"/>
      <c r="DF35" s="566"/>
      <c r="DG35" s="610">
        <v>365720778</v>
      </c>
      <c r="DH35" s="565"/>
      <c r="DI35" s="565"/>
      <c r="DJ35" s="565"/>
      <c r="DK35" s="565"/>
      <c r="DL35" s="565"/>
      <c r="DM35" s="565"/>
      <c r="DN35" s="565"/>
      <c r="DO35" s="565"/>
      <c r="DP35" s="565"/>
      <c r="DQ35" s="566"/>
      <c r="DR35" s="569">
        <v>63.8</v>
      </c>
      <c r="DS35" s="570"/>
      <c r="DT35" s="570"/>
      <c r="DU35" s="570"/>
      <c r="DV35" s="570"/>
      <c r="DW35" s="570"/>
      <c r="DX35" s="571"/>
    </row>
    <row r="36" spans="2:128" ht="11.25" customHeight="1" x14ac:dyDescent="0.15">
      <c r="B36" s="572" t="s">
        <v>290</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291</v>
      </c>
      <c r="BZ36" s="573"/>
      <c r="CA36" s="573"/>
      <c r="CB36" s="573"/>
      <c r="CC36" s="573"/>
      <c r="CD36" s="573"/>
      <c r="CE36" s="573"/>
      <c r="CF36" s="573"/>
      <c r="CG36" s="573"/>
      <c r="CH36" s="573"/>
      <c r="CI36" s="573"/>
      <c r="CJ36" s="573"/>
      <c r="CK36" s="573"/>
      <c r="CL36" s="574"/>
      <c r="CM36" s="575">
        <v>230483592</v>
      </c>
      <c r="CN36" s="604"/>
      <c r="CO36" s="604"/>
      <c r="CP36" s="604"/>
      <c r="CQ36" s="604"/>
      <c r="CR36" s="604"/>
      <c r="CS36" s="604"/>
      <c r="CT36" s="605"/>
      <c r="CU36" s="580">
        <v>21.1</v>
      </c>
      <c r="CV36" s="606"/>
      <c r="CW36" s="606"/>
      <c r="CX36" s="607"/>
      <c r="CY36" s="584">
        <v>201678536</v>
      </c>
      <c r="CZ36" s="604"/>
      <c r="DA36" s="604"/>
      <c r="DB36" s="604"/>
      <c r="DC36" s="604"/>
      <c r="DD36" s="604"/>
      <c r="DE36" s="604"/>
      <c r="DF36" s="605"/>
      <c r="DG36" s="584">
        <v>198488488</v>
      </c>
      <c r="DH36" s="604"/>
      <c r="DI36" s="604"/>
      <c r="DJ36" s="604"/>
      <c r="DK36" s="604"/>
      <c r="DL36" s="604"/>
      <c r="DM36" s="604"/>
      <c r="DN36" s="604"/>
      <c r="DO36" s="604"/>
      <c r="DP36" s="604"/>
      <c r="DQ36" s="605"/>
      <c r="DR36" s="580">
        <v>34.6</v>
      </c>
      <c r="DS36" s="606"/>
      <c r="DT36" s="606"/>
      <c r="DU36" s="606"/>
      <c r="DV36" s="606"/>
      <c r="DW36" s="606"/>
      <c r="DX36" s="608"/>
    </row>
    <row r="37" spans="2:128" ht="11.25" customHeight="1" x14ac:dyDescent="0.15">
      <c r="B37" s="572" t="s">
        <v>292</v>
      </c>
      <c r="C37" s="573"/>
      <c r="D37" s="573"/>
      <c r="E37" s="573"/>
      <c r="F37" s="573"/>
      <c r="G37" s="573"/>
      <c r="H37" s="573"/>
      <c r="I37" s="573"/>
      <c r="J37" s="573"/>
      <c r="K37" s="573"/>
      <c r="L37" s="573"/>
      <c r="M37" s="573"/>
      <c r="N37" s="573"/>
      <c r="O37" s="573"/>
      <c r="P37" s="573"/>
      <c r="Q37" s="574"/>
      <c r="R37" s="575">
        <v>2306000</v>
      </c>
      <c r="S37" s="576"/>
      <c r="T37" s="576"/>
      <c r="U37" s="576"/>
      <c r="V37" s="576"/>
      <c r="W37" s="576"/>
      <c r="X37" s="576"/>
      <c r="Y37" s="577"/>
      <c r="Z37" s="580">
        <v>0.2</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293</v>
      </c>
      <c r="BZ37" s="573"/>
      <c r="CA37" s="573"/>
      <c r="CB37" s="573"/>
      <c r="CC37" s="573"/>
      <c r="CD37" s="573"/>
      <c r="CE37" s="573"/>
      <c r="CF37" s="573"/>
      <c r="CG37" s="573"/>
      <c r="CH37" s="573"/>
      <c r="CI37" s="573"/>
      <c r="CJ37" s="573"/>
      <c r="CK37" s="573"/>
      <c r="CL37" s="574"/>
      <c r="CM37" s="575">
        <v>171069922</v>
      </c>
      <c r="CN37" s="576"/>
      <c r="CO37" s="576"/>
      <c r="CP37" s="576"/>
      <c r="CQ37" s="576"/>
      <c r="CR37" s="576"/>
      <c r="CS37" s="576"/>
      <c r="CT37" s="577"/>
      <c r="CU37" s="580">
        <v>15.6</v>
      </c>
      <c r="CV37" s="606"/>
      <c r="CW37" s="606"/>
      <c r="CX37" s="607"/>
      <c r="CY37" s="584">
        <v>144113150</v>
      </c>
      <c r="CZ37" s="604"/>
      <c r="DA37" s="604"/>
      <c r="DB37" s="604"/>
      <c r="DC37" s="604"/>
      <c r="DD37" s="604"/>
      <c r="DE37" s="604"/>
      <c r="DF37" s="605"/>
      <c r="DG37" s="584">
        <v>143835794</v>
      </c>
      <c r="DH37" s="604"/>
      <c r="DI37" s="604"/>
      <c r="DJ37" s="604"/>
      <c r="DK37" s="604"/>
      <c r="DL37" s="604"/>
      <c r="DM37" s="604"/>
      <c r="DN37" s="604"/>
      <c r="DO37" s="604"/>
      <c r="DP37" s="604"/>
      <c r="DQ37" s="605"/>
      <c r="DR37" s="580">
        <v>25.1</v>
      </c>
      <c r="DS37" s="606"/>
      <c r="DT37" s="606"/>
      <c r="DU37" s="606"/>
      <c r="DV37" s="606"/>
      <c r="DW37" s="606"/>
      <c r="DX37" s="608"/>
    </row>
    <row r="38" spans="2:128" ht="11.25" customHeight="1" x14ac:dyDescent="0.15">
      <c r="B38" s="592" t="s">
        <v>294</v>
      </c>
      <c r="C38" s="593"/>
      <c r="D38" s="593"/>
      <c r="E38" s="593"/>
      <c r="F38" s="593"/>
      <c r="G38" s="593"/>
      <c r="H38" s="593"/>
      <c r="I38" s="593"/>
      <c r="J38" s="593"/>
      <c r="K38" s="593"/>
      <c r="L38" s="593"/>
      <c r="M38" s="593"/>
      <c r="N38" s="593"/>
      <c r="O38" s="593"/>
      <c r="P38" s="593"/>
      <c r="Q38" s="594"/>
      <c r="R38" s="595">
        <v>1119989979</v>
      </c>
      <c r="S38" s="596"/>
      <c r="T38" s="596"/>
      <c r="U38" s="596"/>
      <c r="V38" s="596"/>
      <c r="W38" s="596"/>
      <c r="X38" s="596"/>
      <c r="Y38" s="597"/>
      <c r="Z38" s="601">
        <v>100</v>
      </c>
      <c r="AA38" s="602"/>
      <c r="AB38" s="602"/>
      <c r="AC38" s="603"/>
      <c r="AD38" s="611">
        <v>571195268</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295</v>
      </c>
      <c r="BZ38" s="573"/>
      <c r="CA38" s="573"/>
      <c r="CB38" s="573"/>
      <c r="CC38" s="573"/>
      <c r="CD38" s="573"/>
      <c r="CE38" s="573"/>
      <c r="CF38" s="573"/>
      <c r="CG38" s="573"/>
      <c r="CH38" s="573"/>
      <c r="CI38" s="573"/>
      <c r="CJ38" s="573"/>
      <c r="CK38" s="573"/>
      <c r="CL38" s="574"/>
      <c r="CM38" s="575">
        <v>9611880</v>
      </c>
      <c r="CN38" s="604"/>
      <c r="CO38" s="604"/>
      <c r="CP38" s="604"/>
      <c r="CQ38" s="604"/>
      <c r="CR38" s="604"/>
      <c r="CS38" s="604"/>
      <c r="CT38" s="605"/>
      <c r="CU38" s="580">
        <v>0.9</v>
      </c>
      <c r="CV38" s="606"/>
      <c r="CW38" s="606"/>
      <c r="CX38" s="607"/>
      <c r="CY38" s="584">
        <v>5624224</v>
      </c>
      <c r="CZ38" s="604"/>
      <c r="DA38" s="604"/>
      <c r="DB38" s="604"/>
      <c r="DC38" s="604"/>
      <c r="DD38" s="604"/>
      <c r="DE38" s="604"/>
      <c r="DF38" s="605"/>
      <c r="DG38" s="584">
        <v>5496370</v>
      </c>
      <c r="DH38" s="604"/>
      <c r="DI38" s="604"/>
      <c r="DJ38" s="604"/>
      <c r="DK38" s="604"/>
      <c r="DL38" s="604"/>
      <c r="DM38" s="604"/>
      <c r="DN38" s="604"/>
      <c r="DO38" s="604"/>
      <c r="DP38" s="604"/>
      <c r="DQ38" s="605"/>
      <c r="DR38" s="580">
        <v>1</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296</v>
      </c>
      <c r="BZ39" s="573"/>
      <c r="CA39" s="573"/>
      <c r="CB39" s="573"/>
      <c r="CC39" s="573"/>
      <c r="CD39" s="573"/>
      <c r="CE39" s="573"/>
      <c r="CF39" s="573"/>
      <c r="CG39" s="573"/>
      <c r="CH39" s="573"/>
      <c r="CI39" s="573"/>
      <c r="CJ39" s="573"/>
      <c r="CK39" s="573"/>
      <c r="CL39" s="574"/>
      <c r="CM39" s="575">
        <v>163450112</v>
      </c>
      <c r="CN39" s="576"/>
      <c r="CO39" s="576"/>
      <c r="CP39" s="576"/>
      <c r="CQ39" s="576"/>
      <c r="CR39" s="576"/>
      <c r="CS39" s="576"/>
      <c r="CT39" s="577"/>
      <c r="CU39" s="580">
        <v>14.9</v>
      </c>
      <c r="CV39" s="606"/>
      <c r="CW39" s="606"/>
      <c r="CX39" s="607"/>
      <c r="CY39" s="584">
        <v>161735920</v>
      </c>
      <c r="CZ39" s="604"/>
      <c r="DA39" s="604"/>
      <c r="DB39" s="604"/>
      <c r="DC39" s="604"/>
      <c r="DD39" s="604"/>
      <c r="DE39" s="604"/>
      <c r="DF39" s="605"/>
      <c r="DG39" s="584">
        <v>161735920</v>
      </c>
      <c r="DH39" s="604"/>
      <c r="DI39" s="604"/>
      <c r="DJ39" s="604"/>
      <c r="DK39" s="604"/>
      <c r="DL39" s="604"/>
      <c r="DM39" s="604"/>
      <c r="DN39" s="604"/>
      <c r="DO39" s="604"/>
      <c r="DP39" s="604"/>
      <c r="DQ39" s="605"/>
      <c r="DR39" s="580">
        <v>28.2</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297</v>
      </c>
      <c r="BZ40" s="614"/>
      <c r="CA40" s="572" t="s">
        <v>67</v>
      </c>
      <c r="CB40" s="573"/>
      <c r="CC40" s="573"/>
      <c r="CD40" s="573"/>
      <c r="CE40" s="573"/>
      <c r="CF40" s="573"/>
      <c r="CG40" s="573"/>
      <c r="CH40" s="573"/>
      <c r="CI40" s="573"/>
      <c r="CJ40" s="573"/>
      <c r="CK40" s="573"/>
      <c r="CL40" s="574"/>
      <c r="CM40" s="575">
        <v>163442752</v>
      </c>
      <c r="CN40" s="604"/>
      <c r="CO40" s="604"/>
      <c r="CP40" s="604"/>
      <c r="CQ40" s="604"/>
      <c r="CR40" s="604"/>
      <c r="CS40" s="604"/>
      <c r="CT40" s="605"/>
      <c r="CU40" s="580">
        <v>14.9</v>
      </c>
      <c r="CV40" s="606"/>
      <c r="CW40" s="606"/>
      <c r="CX40" s="607"/>
      <c r="CY40" s="584">
        <v>161728560</v>
      </c>
      <c r="CZ40" s="604"/>
      <c r="DA40" s="604"/>
      <c r="DB40" s="604"/>
      <c r="DC40" s="604"/>
      <c r="DD40" s="604"/>
      <c r="DE40" s="604"/>
      <c r="DF40" s="605"/>
      <c r="DG40" s="584">
        <v>161728560</v>
      </c>
      <c r="DH40" s="604"/>
      <c r="DI40" s="604"/>
      <c r="DJ40" s="604"/>
      <c r="DK40" s="604"/>
      <c r="DL40" s="604"/>
      <c r="DM40" s="604"/>
      <c r="DN40" s="604"/>
      <c r="DO40" s="604"/>
      <c r="DP40" s="604"/>
      <c r="DQ40" s="605"/>
      <c r="DR40" s="580">
        <v>28.2</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298</v>
      </c>
      <c r="AQ41" s="558"/>
      <c r="AR41" s="558"/>
      <c r="AS41" s="558"/>
      <c r="AT41" s="558"/>
      <c r="AU41" s="558"/>
      <c r="AV41" s="558"/>
      <c r="AW41" s="558"/>
      <c r="AX41" s="558"/>
      <c r="AY41" s="558"/>
      <c r="AZ41" s="558"/>
      <c r="BA41" s="558"/>
      <c r="BB41" s="558"/>
      <c r="BC41" s="559"/>
      <c r="BD41" s="557" t="s">
        <v>299</v>
      </c>
      <c r="BE41" s="558"/>
      <c r="BF41" s="558"/>
      <c r="BG41" s="558"/>
      <c r="BH41" s="558"/>
      <c r="BI41" s="558"/>
      <c r="BJ41" s="558"/>
      <c r="BK41" s="558"/>
      <c r="BL41" s="558"/>
      <c r="BM41" s="559"/>
      <c r="BN41" s="557" t="s">
        <v>300</v>
      </c>
      <c r="BO41" s="558"/>
      <c r="BP41" s="558"/>
      <c r="BQ41" s="558"/>
      <c r="BR41" s="558"/>
      <c r="BS41" s="558"/>
      <c r="BT41" s="558"/>
      <c r="BU41" s="558"/>
      <c r="BV41" s="558"/>
      <c r="BW41" s="559"/>
      <c r="BY41" s="615"/>
      <c r="BZ41" s="616"/>
      <c r="CA41" s="572" t="s">
        <v>301</v>
      </c>
      <c r="CB41" s="573"/>
      <c r="CC41" s="573"/>
      <c r="CD41" s="573"/>
      <c r="CE41" s="573"/>
      <c r="CF41" s="573"/>
      <c r="CG41" s="573"/>
      <c r="CH41" s="573"/>
      <c r="CI41" s="573"/>
      <c r="CJ41" s="573"/>
      <c r="CK41" s="573"/>
      <c r="CL41" s="574"/>
      <c r="CM41" s="575">
        <v>153270842</v>
      </c>
      <c r="CN41" s="576"/>
      <c r="CO41" s="576"/>
      <c r="CP41" s="576"/>
      <c r="CQ41" s="576"/>
      <c r="CR41" s="576"/>
      <c r="CS41" s="576"/>
      <c r="CT41" s="577"/>
      <c r="CU41" s="580">
        <v>14</v>
      </c>
      <c r="CV41" s="606"/>
      <c r="CW41" s="606"/>
      <c r="CX41" s="607"/>
      <c r="CY41" s="584">
        <v>152695303</v>
      </c>
      <c r="CZ41" s="604"/>
      <c r="DA41" s="604"/>
      <c r="DB41" s="604"/>
      <c r="DC41" s="604"/>
      <c r="DD41" s="604"/>
      <c r="DE41" s="604"/>
      <c r="DF41" s="605"/>
      <c r="DG41" s="584">
        <v>152695303</v>
      </c>
      <c r="DH41" s="604"/>
      <c r="DI41" s="604"/>
      <c r="DJ41" s="604"/>
      <c r="DK41" s="604"/>
      <c r="DL41" s="604"/>
      <c r="DM41" s="604"/>
      <c r="DN41" s="604"/>
      <c r="DO41" s="604"/>
      <c r="DP41" s="604"/>
      <c r="DQ41" s="605"/>
      <c r="DR41" s="580">
        <v>26.6</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302</v>
      </c>
      <c r="AQ42" s="623"/>
      <c r="AR42" s="623"/>
      <c r="AS42" s="623"/>
      <c r="AT42" s="628" t="s">
        <v>303</v>
      </c>
      <c r="AU42" s="195"/>
      <c r="AV42" s="195"/>
      <c r="AW42" s="195"/>
      <c r="AX42" s="561" t="s">
        <v>153</v>
      </c>
      <c r="AY42" s="562"/>
      <c r="AZ42" s="562"/>
      <c r="BA42" s="562"/>
      <c r="BB42" s="562"/>
      <c r="BC42" s="563"/>
      <c r="BD42" s="631">
        <v>99.7</v>
      </c>
      <c r="BE42" s="632"/>
      <c r="BF42" s="632"/>
      <c r="BG42" s="632"/>
      <c r="BH42" s="632"/>
      <c r="BI42" s="632">
        <v>99.4</v>
      </c>
      <c r="BJ42" s="632"/>
      <c r="BK42" s="632"/>
      <c r="BL42" s="632"/>
      <c r="BM42" s="633"/>
      <c r="BN42" s="631">
        <v>99.7</v>
      </c>
      <c r="BO42" s="632"/>
      <c r="BP42" s="632"/>
      <c r="BQ42" s="632"/>
      <c r="BR42" s="632"/>
      <c r="BS42" s="632">
        <v>99.4</v>
      </c>
      <c r="BT42" s="632"/>
      <c r="BU42" s="632"/>
      <c r="BV42" s="632"/>
      <c r="BW42" s="633"/>
      <c r="BY42" s="615"/>
      <c r="BZ42" s="616"/>
      <c r="CA42" s="572" t="s">
        <v>304</v>
      </c>
      <c r="CB42" s="573"/>
      <c r="CC42" s="573"/>
      <c r="CD42" s="573"/>
      <c r="CE42" s="573"/>
      <c r="CF42" s="573"/>
      <c r="CG42" s="573"/>
      <c r="CH42" s="573"/>
      <c r="CI42" s="573"/>
      <c r="CJ42" s="573"/>
      <c r="CK42" s="573"/>
      <c r="CL42" s="574"/>
      <c r="CM42" s="575">
        <v>10171910</v>
      </c>
      <c r="CN42" s="604"/>
      <c r="CO42" s="604"/>
      <c r="CP42" s="604"/>
      <c r="CQ42" s="604"/>
      <c r="CR42" s="604"/>
      <c r="CS42" s="604"/>
      <c r="CT42" s="605"/>
      <c r="CU42" s="580">
        <v>0.9</v>
      </c>
      <c r="CV42" s="606"/>
      <c r="CW42" s="606"/>
      <c r="CX42" s="607"/>
      <c r="CY42" s="584">
        <v>9033257</v>
      </c>
      <c r="CZ42" s="604"/>
      <c r="DA42" s="604"/>
      <c r="DB42" s="604"/>
      <c r="DC42" s="604"/>
      <c r="DD42" s="604"/>
      <c r="DE42" s="604"/>
      <c r="DF42" s="605"/>
      <c r="DG42" s="584">
        <v>9033257</v>
      </c>
      <c r="DH42" s="604"/>
      <c r="DI42" s="604"/>
      <c r="DJ42" s="604"/>
      <c r="DK42" s="604"/>
      <c r="DL42" s="604"/>
      <c r="DM42" s="604"/>
      <c r="DN42" s="604"/>
      <c r="DO42" s="604"/>
      <c r="DP42" s="604"/>
      <c r="DQ42" s="605"/>
      <c r="DR42" s="580">
        <v>1.6</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305</v>
      </c>
      <c r="AX43" s="572" t="s">
        <v>306</v>
      </c>
      <c r="AY43" s="573"/>
      <c r="AZ43" s="573"/>
      <c r="BA43" s="573"/>
      <c r="BB43" s="573"/>
      <c r="BC43" s="574"/>
      <c r="BD43" s="619">
        <v>99.5</v>
      </c>
      <c r="BE43" s="620"/>
      <c r="BF43" s="620"/>
      <c r="BG43" s="620"/>
      <c r="BH43" s="620"/>
      <c r="BI43" s="620">
        <v>98.3</v>
      </c>
      <c r="BJ43" s="620"/>
      <c r="BK43" s="620"/>
      <c r="BL43" s="620"/>
      <c r="BM43" s="621"/>
      <c r="BN43" s="619">
        <v>99.4</v>
      </c>
      <c r="BO43" s="620"/>
      <c r="BP43" s="620"/>
      <c r="BQ43" s="620"/>
      <c r="BR43" s="620"/>
      <c r="BS43" s="620">
        <v>98.1</v>
      </c>
      <c r="BT43" s="620"/>
      <c r="BU43" s="620"/>
      <c r="BV43" s="620"/>
      <c r="BW43" s="621"/>
      <c r="BY43" s="617"/>
      <c r="BZ43" s="618"/>
      <c r="CA43" s="572" t="s">
        <v>307</v>
      </c>
      <c r="CB43" s="573"/>
      <c r="CC43" s="573"/>
      <c r="CD43" s="573"/>
      <c r="CE43" s="573"/>
      <c r="CF43" s="573"/>
      <c r="CG43" s="573"/>
      <c r="CH43" s="573"/>
      <c r="CI43" s="573"/>
      <c r="CJ43" s="573"/>
      <c r="CK43" s="573"/>
      <c r="CL43" s="574"/>
      <c r="CM43" s="575">
        <v>7360</v>
      </c>
      <c r="CN43" s="576"/>
      <c r="CO43" s="576"/>
      <c r="CP43" s="576"/>
      <c r="CQ43" s="576"/>
      <c r="CR43" s="576"/>
      <c r="CS43" s="576"/>
      <c r="CT43" s="577"/>
      <c r="CU43" s="580">
        <v>0</v>
      </c>
      <c r="CV43" s="606"/>
      <c r="CW43" s="606"/>
      <c r="CX43" s="607"/>
      <c r="CY43" s="584">
        <v>7360</v>
      </c>
      <c r="CZ43" s="604"/>
      <c r="DA43" s="604"/>
      <c r="DB43" s="604"/>
      <c r="DC43" s="604"/>
      <c r="DD43" s="604"/>
      <c r="DE43" s="604"/>
      <c r="DF43" s="605"/>
      <c r="DG43" s="584">
        <v>7360</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308</v>
      </c>
      <c r="AY44" s="593"/>
      <c r="AZ44" s="593"/>
      <c r="BA44" s="593"/>
      <c r="BB44" s="593"/>
      <c r="BC44" s="594"/>
      <c r="BD44" s="634">
        <v>99.8</v>
      </c>
      <c r="BE44" s="635"/>
      <c r="BF44" s="635"/>
      <c r="BG44" s="635"/>
      <c r="BH44" s="635"/>
      <c r="BI44" s="635">
        <v>99.7</v>
      </c>
      <c r="BJ44" s="635"/>
      <c r="BK44" s="635"/>
      <c r="BL44" s="635"/>
      <c r="BM44" s="636"/>
      <c r="BN44" s="634">
        <v>99.9</v>
      </c>
      <c r="BO44" s="635"/>
      <c r="BP44" s="635"/>
      <c r="BQ44" s="635"/>
      <c r="BR44" s="635"/>
      <c r="BS44" s="635">
        <v>99.8</v>
      </c>
      <c r="BT44" s="635"/>
      <c r="BU44" s="635"/>
      <c r="BV44" s="635"/>
      <c r="BW44" s="636"/>
      <c r="BY44" s="572" t="s">
        <v>309</v>
      </c>
      <c r="BZ44" s="573"/>
      <c r="CA44" s="573"/>
      <c r="CB44" s="573"/>
      <c r="CC44" s="573"/>
      <c r="CD44" s="573"/>
      <c r="CE44" s="573"/>
      <c r="CF44" s="573"/>
      <c r="CG44" s="573"/>
      <c r="CH44" s="573"/>
      <c r="CI44" s="573"/>
      <c r="CJ44" s="573"/>
      <c r="CK44" s="573"/>
      <c r="CL44" s="574"/>
      <c r="CM44" s="575">
        <v>496771325</v>
      </c>
      <c r="CN44" s="604"/>
      <c r="CO44" s="604"/>
      <c r="CP44" s="604"/>
      <c r="CQ44" s="604"/>
      <c r="CR44" s="604"/>
      <c r="CS44" s="604"/>
      <c r="CT44" s="605"/>
      <c r="CU44" s="580">
        <v>45.4</v>
      </c>
      <c r="CV44" s="606"/>
      <c r="CW44" s="606"/>
      <c r="CX44" s="607"/>
      <c r="CY44" s="584">
        <v>336723556</v>
      </c>
      <c r="CZ44" s="604"/>
      <c r="DA44" s="604"/>
      <c r="DB44" s="604"/>
      <c r="DC44" s="604"/>
      <c r="DD44" s="604"/>
      <c r="DE44" s="604"/>
      <c r="DF44" s="605"/>
      <c r="DG44" s="584">
        <v>172172554</v>
      </c>
      <c r="DH44" s="604"/>
      <c r="DI44" s="604"/>
      <c r="DJ44" s="604"/>
      <c r="DK44" s="604"/>
      <c r="DL44" s="604"/>
      <c r="DM44" s="604"/>
      <c r="DN44" s="604"/>
      <c r="DO44" s="604"/>
      <c r="DP44" s="604"/>
      <c r="DQ44" s="605"/>
      <c r="DR44" s="580">
        <v>30</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310</v>
      </c>
      <c r="AQ45" s="645"/>
      <c r="AR45" s="645"/>
      <c r="AS45" s="645"/>
      <c r="AT45" s="645"/>
      <c r="AU45" s="645"/>
      <c r="AV45" s="645"/>
      <c r="AW45" s="646"/>
      <c r="AX45" s="647" t="s">
        <v>311</v>
      </c>
      <c r="AY45" s="648"/>
      <c r="AZ45" s="648"/>
      <c r="BA45" s="648"/>
      <c r="BB45" s="648"/>
      <c r="BC45" s="649"/>
      <c r="BD45" s="650">
        <v>10894528</v>
      </c>
      <c r="BE45" s="651"/>
      <c r="BF45" s="651"/>
      <c r="BG45" s="651"/>
      <c r="BH45" s="651"/>
      <c r="BI45" s="651"/>
      <c r="BJ45" s="651"/>
      <c r="BK45" s="651"/>
      <c r="BL45" s="651"/>
      <c r="BM45" s="652"/>
      <c r="BN45" s="650">
        <v>8621009</v>
      </c>
      <c r="BO45" s="651"/>
      <c r="BP45" s="651"/>
      <c r="BQ45" s="651"/>
      <c r="BR45" s="651"/>
      <c r="BS45" s="651"/>
      <c r="BT45" s="651"/>
      <c r="BU45" s="651"/>
      <c r="BV45" s="651"/>
      <c r="BW45" s="652"/>
      <c r="BY45" s="572" t="s">
        <v>312</v>
      </c>
      <c r="BZ45" s="573"/>
      <c r="CA45" s="573"/>
      <c r="CB45" s="573"/>
      <c r="CC45" s="573"/>
      <c r="CD45" s="573"/>
      <c r="CE45" s="573"/>
      <c r="CF45" s="573"/>
      <c r="CG45" s="573"/>
      <c r="CH45" s="573"/>
      <c r="CI45" s="573"/>
      <c r="CJ45" s="573"/>
      <c r="CK45" s="573"/>
      <c r="CL45" s="574"/>
      <c r="CM45" s="575">
        <v>35470020</v>
      </c>
      <c r="CN45" s="576"/>
      <c r="CO45" s="576"/>
      <c r="CP45" s="576"/>
      <c r="CQ45" s="576"/>
      <c r="CR45" s="576"/>
      <c r="CS45" s="576"/>
      <c r="CT45" s="577"/>
      <c r="CU45" s="580">
        <v>3.2</v>
      </c>
      <c r="CV45" s="606"/>
      <c r="CW45" s="606"/>
      <c r="CX45" s="607"/>
      <c r="CY45" s="584">
        <v>23167438</v>
      </c>
      <c r="CZ45" s="604"/>
      <c r="DA45" s="604"/>
      <c r="DB45" s="604"/>
      <c r="DC45" s="604"/>
      <c r="DD45" s="604"/>
      <c r="DE45" s="604"/>
      <c r="DF45" s="605"/>
      <c r="DG45" s="584">
        <v>16717197</v>
      </c>
      <c r="DH45" s="604"/>
      <c r="DI45" s="604"/>
      <c r="DJ45" s="604"/>
      <c r="DK45" s="604"/>
      <c r="DL45" s="604"/>
      <c r="DM45" s="604"/>
      <c r="DN45" s="604"/>
      <c r="DO45" s="604"/>
      <c r="DP45" s="604"/>
      <c r="DQ45" s="605"/>
      <c r="DR45" s="580">
        <v>2.9</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313</v>
      </c>
      <c r="AQ46" s="638"/>
      <c r="AR46" s="638"/>
      <c r="AS46" s="638"/>
      <c r="AT46" s="638"/>
      <c r="AU46" s="638"/>
      <c r="AV46" s="638"/>
      <c r="AW46" s="639"/>
      <c r="AX46" s="640" t="s">
        <v>314</v>
      </c>
      <c r="AY46" s="640"/>
      <c r="AZ46" s="640"/>
      <c r="BA46" s="640"/>
      <c r="BB46" s="640"/>
      <c r="BC46" s="640"/>
      <c r="BD46" s="641">
        <v>10894528</v>
      </c>
      <c r="BE46" s="642"/>
      <c r="BF46" s="642"/>
      <c r="BG46" s="642"/>
      <c r="BH46" s="642"/>
      <c r="BI46" s="642"/>
      <c r="BJ46" s="642"/>
      <c r="BK46" s="642"/>
      <c r="BL46" s="642"/>
      <c r="BM46" s="643"/>
      <c r="BN46" s="641">
        <v>8621009</v>
      </c>
      <c r="BO46" s="642"/>
      <c r="BP46" s="642"/>
      <c r="BQ46" s="642"/>
      <c r="BR46" s="642"/>
      <c r="BS46" s="642"/>
      <c r="BT46" s="642"/>
      <c r="BU46" s="642"/>
      <c r="BV46" s="642"/>
      <c r="BW46" s="643"/>
      <c r="BY46" s="572" t="s">
        <v>315</v>
      </c>
      <c r="BZ46" s="573"/>
      <c r="CA46" s="573"/>
      <c r="CB46" s="573"/>
      <c r="CC46" s="573"/>
      <c r="CD46" s="573"/>
      <c r="CE46" s="573"/>
      <c r="CF46" s="573"/>
      <c r="CG46" s="573"/>
      <c r="CH46" s="573"/>
      <c r="CI46" s="573"/>
      <c r="CJ46" s="573"/>
      <c r="CK46" s="573"/>
      <c r="CL46" s="574"/>
      <c r="CM46" s="575">
        <v>26666560</v>
      </c>
      <c r="CN46" s="604"/>
      <c r="CO46" s="604"/>
      <c r="CP46" s="604"/>
      <c r="CQ46" s="604"/>
      <c r="CR46" s="604"/>
      <c r="CS46" s="604"/>
      <c r="CT46" s="605"/>
      <c r="CU46" s="580">
        <v>2.4</v>
      </c>
      <c r="CV46" s="606"/>
      <c r="CW46" s="606"/>
      <c r="CX46" s="607"/>
      <c r="CY46" s="584">
        <v>12790539</v>
      </c>
      <c r="CZ46" s="604"/>
      <c r="DA46" s="604"/>
      <c r="DB46" s="604"/>
      <c r="DC46" s="604"/>
      <c r="DD46" s="604"/>
      <c r="DE46" s="604"/>
      <c r="DF46" s="605"/>
      <c r="DG46" s="584">
        <v>8222096</v>
      </c>
      <c r="DH46" s="604"/>
      <c r="DI46" s="604"/>
      <c r="DJ46" s="604"/>
      <c r="DK46" s="604"/>
      <c r="DL46" s="604"/>
      <c r="DM46" s="604"/>
      <c r="DN46" s="604"/>
      <c r="DO46" s="604"/>
      <c r="DP46" s="604"/>
      <c r="DQ46" s="605"/>
      <c r="DR46" s="580">
        <v>1.4</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316</v>
      </c>
      <c r="BZ47" s="573"/>
      <c r="CA47" s="573"/>
      <c r="CB47" s="573"/>
      <c r="CC47" s="573"/>
      <c r="CD47" s="573"/>
      <c r="CE47" s="573"/>
      <c r="CF47" s="573"/>
      <c r="CG47" s="573"/>
      <c r="CH47" s="573"/>
      <c r="CI47" s="573"/>
      <c r="CJ47" s="573"/>
      <c r="CK47" s="573"/>
      <c r="CL47" s="574"/>
      <c r="CM47" s="575">
        <v>286032294</v>
      </c>
      <c r="CN47" s="576"/>
      <c r="CO47" s="576"/>
      <c r="CP47" s="576"/>
      <c r="CQ47" s="576"/>
      <c r="CR47" s="576"/>
      <c r="CS47" s="576"/>
      <c r="CT47" s="577"/>
      <c r="CU47" s="580">
        <v>26.1</v>
      </c>
      <c r="CV47" s="606"/>
      <c r="CW47" s="606"/>
      <c r="CX47" s="607"/>
      <c r="CY47" s="584">
        <v>251612133</v>
      </c>
      <c r="CZ47" s="604"/>
      <c r="DA47" s="604"/>
      <c r="DB47" s="604"/>
      <c r="DC47" s="604"/>
      <c r="DD47" s="604"/>
      <c r="DE47" s="604"/>
      <c r="DF47" s="605"/>
      <c r="DG47" s="584">
        <v>135934857</v>
      </c>
      <c r="DH47" s="604"/>
      <c r="DI47" s="604"/>
      <c r="DJ47" s="604"/>
      <c r="DK47" s="604"/>
      <c r="DL47" s="604"/>
      <c r="DM47" s="604"/>
      <c r="DN47" s="604"/>
      <c r="DO47" s="604"/>
      <c r="DP47" s="604"/>
      <c r="DQ47" s="605"/>
      <c r="DR47" s="580">
        <v>23.7</v>
      </c>
      <c r="DS47" s="606"/>
      <c r="DT47" s="606"/>
      <c r="DU47" s="606"/>
      <c r="DV47" s="606"/>
      <c r="DW47" s="606"/>
      <c r="DX47" s="608"/>
    </row>
    <row r="48" spans="2:128" ht="11.25" customHeight="1" x14ac:dyDescent="0.15">
      <c r="B48" s="191" t="s">
        <v>317</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318</v>
      </c>
      <c r="BZ48" s="573"/>
      <c r="CA48" s="573"/>
      <c r="CB48" s="573"/>
      <c r="CC48" s="573"/>
      <c r="CD48" s="573"/>
      <c r="CE48" s="573"/>
      <c r="CF48" s="573"/>
      <c r="CG48" s="573"/>
      <c r="CH48" s="573"/>
      <c r="CI48" s="573"/>
      <c r="CJ48" s="573"/>
      <c r="CK48" s="573"/>
      <c r="CL48" s="574"/>
      <c r="CM48" s="575">
        <v>11292746</v>
      </c>
      <c r="CN48" s="604"/>
      <c r="CO48" s="604"/>
      <c r="CP48" s="604"/>
      <c r="CQ48" s="604"/>
      <c r="CR48" s="604"/>
      <c r="CS48" s="604"/>
      <c r="CT48" s="605"/>
      <c r="CU48" s="580">
        <v>1</v>
      </c>
      <c r="CV48" s="606"/>
      <c r="CW48" s="606"/>
      <c r="CX48" s="607"/>
      <c r="CY48" s="584">
        <v>11111880</v>
      </c>
      <c r="CZ48" s="604"/>
      <c r="DA48" s="604"/>
      <c r="DB48" s="604"/>
      <c r="DC48" s="604"/>
      <c r="DD48" s="604"/>
      <c r="DE48" s="604"/>
      <c r="DF48" s="605"/>
      <c r="DG48" s="584">
        <v>10718401</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15">
      <c r="B49" s="653" t="s">
        <v>319</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320</v>
      </c>
      <c r="BZ49" s="573"/>
      <c r="CA49" s="573"/>
      <c r="CB49" s="573"/>
      <c r="CC49" s="573"/>
      <c r="CD49" s="573"/>
      <c r="CE49" s="573"/>
      <c r="CF49" s="573"/>
      <c r="CG49" s="573"/>
      <c r="CH49" s="573"/>
      <c r="CI49" s="573"/>
      <c r="CJ49" s="573"/>
      <c r="CK49" s="573"/>
      <c r="CL49" s="574"/>
      <c r="CM49" s="575">
        <v>41479889</v>
      </c>
      <c r="CN49" s="576"/>
      <c r="CO49" s="576"/>
      <c r="CP49" s="576"/>
      <c r="CQ49" s="576"/>
      <c r="CR49" s="576"/>
      <c r="CS49" s="576"/>
      <c r="CT49" s="577"/>
      <c r="CU49" s="580">
        <v>3.8</v>
      </c>
      <c r="CV49" s="606"/>
      <c r="CW49" s="606"/>
      <c r="CX49" s="607"/>
      <c r="CY49" s="584">
        <v>31980187</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321</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322</v>
      </c>
      <c r="BZ50" s="573"/>
      <c r="CA50" s="573"/>
      <c r="CB50" s="573"/>
      <c r="CC50" s="573"/>
      <c r="CD50" s="573"/>
      <c r="CE50" s="573"/>
      <c r="CF50" s="573"/>
      <c r="CG50" s="573"/>
      <c r="CH50" s="573"/>
      <c r="CI50" s="573"/>
      <c r="CJ50" s="573"/>
      <c r="CK50" s="573"/>
      <c r="CL50" s="574"/>
      <c r="CM50" s="575">
        <v>5442459</v>
      </c>
      <c r="CN50" s="604"/>
      <c r="CO50" s="604"/>
      <c r="CP50" s="604"/>
      <c r="CQ50" s="604"/>
      <c r="CR50" s="604"/>
      <c r="CS50" s="604"/>
      <c r="CT50" s="605"/>
      <c r="CU50" s="580">
        <v>0.5</v>
      </c>
      <c r="CV50" s="606"/>
      <c r="CW50" s="606"/>
      <c r="CX50" s="607"/>
      <c r="CY50" s="584">
        <v>5442459</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323</v>
      </c>
      <c r="BZ51" s="573"/>
      <c r="CA51" s="573"/>
      <c r="CB51" s="573"/>
      <c r="CC51" s="573"/>
      <c r="CD51" s="573"/>
      <c r="CE51" s="573"/>
      <c r="CF51" s="573"/>
      <c r="CG51" s="573"/>
      <c r="CH51" s="573"/>
      <c r="CI51" s="573"/>
      <c r="CJ51" s="573"/>
      <c r="CK51" s="573"/>
      <c r="CL51" s="574"/>
      <c r="CM51" s="575">
        <v>90387357</v>
      </c>
      <c r="CN51" s="576"/>
      <c r="CO51" s="576"/>
      <c r="CP51" s="576"/>
      <c r="CQ51" s="576"/>
      <c r="CR51" s="576"/>
      <c r="CS51" s="576"/>
      <c r="CT51" s="577"/>
      <c r="CU51" s="580">
        <v>8.3000000000000007</v>
      </c>
      <c r="CV51" s="606"/>
      <c r="CW51" s="606"/>
      <c r="CX51" s="607"/>
      <c r="CY51" s="584">
        <v>618920</v>
      </c>
      <c r="CZ51" s="604"/>
      <c r="DA51" s="604"/>
      <c r="DB51" s="604"/>
      <c r="DC51" s="604"/>
      <c r="DD51" s="604"/>
      <c r="DE51" s="604"/>
      <c r="DF51" s="605"/>
      <c r="DG51" s="584">
        <v>580003</v>
      </c>
      <c r="DH51" s="604"/>
      <c r="DI51" s="604"/>
      <c r="DJ51" s="604"/>
      <c r="DK51" s="604"/>
      <c r="DL51" s="604"/>
      <c r="DM51" s="604"/>
      <c r="DN51" s="604"/>
      <c r="DO51" s="604"/>
      <c r="DP51" s="604"/>
      <c r="DQ51" s="605"/>
      <c r="DR51" s="580">
        <v>0.1</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324</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325</v>
      </c>
      <c r="BZ53" s="573"/>
      <c r="CA53" s="573"/>
      <c r="CB53" s="573"/>
      <c r="CC53" s="573"/>
      <c r="CD53" s="573"/>
      <c r="CE53" s="573"/>
      <c r="CF53" s="573"/>
      <c r="CG53" s="573"/>
      <c r="CH53" s="573"/>
      <c r="CI53" s="573"/>
      <c r="CJ53" s="573"/>
      <c r="CK53" s="573"/>
      <c r="CL53" s="574"/>
      <c r="CM53" s="575">
        <v>194446469</v>
      </c>
      <c r="CN53" s="576"/>
      <c r="CO53" s="576"/>
      <c r="CP53" s="576"/>
      <c r="CQ53" s="576"/>
      <c r="CR53" s="576"/>
      <c r="CS53" s="576"/>
      <c r="CT53" s="577"/>
      <c r="CU53" s="580">
        <v>17.8</v>
      </c>
      <c r="CV53" s="606"/>
      <c r="CW53" s="606"/>
      <c r="CX53" s="607"/>
      <c r="CY53" s="584">
        <v>12839883</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326</v>
      </c>
      <c r="BZ54" s="573"/>
      <c r="CA54" s="573"/>
      <c r="CB54" s="573"/>
      <c r="CC54" s="573"/>
      <c r="CD54" s="573"/>
      <c r="CE54" s="573"/>
      <c r="CF54" s="573"/>
      <c r="CG54" s="573"/>
      <c r="CH54" s="573"/>
      <c r="CI54" s="573"/>
      <c r="CJ54" s="573"/>
      <c r="CK54" s="573"/>
      <c r="CL54" s="574"/>
      <c r="CM54" s="575">
        <v>2061213</v>
      </c>
      <c r="CN54" s="576"/>
      <c r="CO54" s="576"/>
      <c r="CP54" s="576"/>
      <c r="CQ54" s="576"/>
      <c r="CR54" s="576"/>
      <c r="CS54" s="576"/>
      <c r="CT54" s="577"/>
      <c r="CU54" s="580">
        <v>0.2</v>
      </c>
      <c r="CV54" s="606"/>
      <c r="CW54" s="606"/>
      <c r="CX54" s="607"/>
      <c r="CY54" s="584">
        <v>433753</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297</v>
      </c>
      <c r="BZ55" s="614"/>
      <c r="CA55" s="572" t="s">
        <v>327</v>
      </c>
      <c r="CB55" s="573"/>
      <c r="CC55" s="573"/>
      <c r="CD55" s="573"/>
      <c r="CE55" s="573"/>
      <c r="CF55" s="573"/>
      <c r="CG55" s="573"/>
      <c r="CH55" s="573"/>
      <c r="CI55" s="573"/>
      <c r="CJ55" s="573"/>
      <c r="CK55" s="573"/>
      <c r="CL55" s="574"/>
      <c r="CM55" s="575">
        <v>181679609</v>
      </c>
      <c r="CN55" s="576"/>
      <c r="CO55" s="576"/>
      <c r="CP55" s="576"/>
      <c r="CQ55" s="576"/>
      <c r="CR55" s="576"/>
      <c r="CS55" s="576"/>
      <c r="CT55" s="577"/>
      <c r="CU55" s="580">
        <v>16.600000000000001</v>
      </c>
      <c r="CV55" s="606"/>
      <c r="CW55" s="606"/>
      <c r="CX55" s="607"/>
      <c r="CY55" s="584">
        <v>12320729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328</v>
      </c>
      <c r="CB56" s="573"/>
      <c r="CC56" s="573"/>
      <c r="CD56" s="573"/>
      <c r="CE56" s="573"/>
      <c r="CF56" s="573"/>
      <c r="CG56" s="573"/>
      <c r="CH56" s="573"/>
      <c r="CI56" s="573"/>
      <c r="CJ56" s="573"/>
      <c r="CK56" s="573"/>
      <c r="CL56" s="574"/>
      <c r="CM56" s="575">
        <v>122078358</v>
      </c>
      <c r="CN56" s="576"/>
      <c r="CO56" s="576"/>
      <c r="CP56" s="576"/>
      <c r="CQ56" s="576"/>
      <c r="CR56" s="576"/>
      <c r="CS56" s="576"/>
      <c r="CT56" s="577"/>
      <c r="CU56" s="580">
        <v>11.2</v>
      </c>
      <c r="CV56" s="606"/>
      <c r="CW56" s="606"/>
      <c r="CX56" s="607"/>
      <c r="CY56" s="584">
        <v>2642822</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329</v>
      </c>
      <c r="CB57" s="573"/>
      <c r="CC57" s="573"/>
      <c r="CD57" s="573"/>
      <c r="CE57" s="573"/>
      <c r="CF57" s="573"/>
      <c r="CG57" s="573"/>
      <c r="CH57" s="573"/>
      <c r="CI57" s="573"/>
      <c r="CJ57" s="573"/>
      <c r="CK57" s="573"/>
      <c r="CL57" s="574"/>
      <c r="CM57" s="575">
        <v>32311581</v>
      </c>
      <c r="CN57" s="576"/>
      <c r="CO57" s="576"/>
      <c r="CP57" s="576"/>
      <c r="CQ57" s="576"/>
      <c r="CR57" s="576"/>
      <c r="CS57" s="576"/>
      <c r="CT57" s="577"/>
      <c r="CU57" s="580">
        <v>3</v>
      </c>
      <c r="CV57" s="606"/>
      <c r="CW57" s="606"/>
      <c r="CX57" s="607"/>
      <c r="CY57" s="584">
        <v>7507780</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330</v>
      </c>
      <c r="CB58" s="573"/>
      <c r="CC58" s="573"/>
      <c r="CD58" s="573"/>
      <c r="CE58" s="573"/>
      <c r="CF58" s="573"/>
      <c r="CG58" s="573"/>
      <c r="CH58" s="573"/>
      <c r="CI58" s="573"/>
      <c r="CJ58" s="573"/>
      <c r="CK58" s="573"/>
      <c r="CL58" s="574"/>
      <c r="CM58" s="575">
        <v>12766860</v>
      </c>
      <c r="CN58" s="576"/>
      <c r="CO58" s="576"/>
      <c r="CP58" s="576"/>
      <c r="CQ58" s="576"/>
      <c r="CR58" s="576"/>
      <c r="CS58" s="576"/>
      <c r="CT58" s="577"/>
      <c r="CU58" s="580">
        <v>1.2</v>
      </c>
      <c r="CV58" s="606"/>
      <c r="CW58" s="606"/>
      <c r="CX58" s="607"/>
      <c r="CY58" s="584">
        <v>519154</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331</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332</v>
      </c>
      <c r="BZ60" s="593"/>
      <c r="CA60" s="593"/>
      <c r="CB60" s="593"/>
      <c r="CC60" s="593"/>
      <c r="CD60" s="593"/>
      <c r="CE60" s="593"/>
      <c r="CF60" s="593"/>
      <c r="CG60" s="593"/>
      <c r="CH60" s="593"/>
      <c r="CI60" s="593"/>
      <c r="CJ60" s="593"/>
      <c r="CK60" s="593"/>
      <c r="CL60" s="594"/>
      <c r="CM60" s="595">
        <v>1094763378</v>
      </c>
      <c r="CN60" s="596"/>
      <c r="CO60" s="596"/>
      <c r="CP60" s="596"/>
      <c r="CQ60" s="596"/>
      <c r="CR60" s="596"/>
      <c r="CS60" s="596"/>
      <c r="CT60" s="597"/>
      <c r="CU60" s="601">
        <v>100</v>
      </c>
      <c r="CV60" s="660"/>
      <c r="CW60" s="660"/>
      <c r="CX60" s="661"/>
      <c r="CY60" s="611">
        <v>718602119</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7f7RmDb7m3DOEql8zKU0RZtTcjWP6OcAYAYifhN7kseN2oQ6mZnH+53sqQt82xHggHC2QzY4ZRNRM3ogrC+gWA==" saltValue="TRNsPPXYbTRoY30NAL9H8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333</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334</v>
      </c>
      <c r="DK2" s="672"/>
      <c r="DL2" s="672"/>
      <c r="DM2" s="672"/>
      <c r="DN2" s="672"/>
      <c r="DO2" s="673"/>
      <c r="DP2" s="206"/>
      <c r="DQ2" s="671" t="s">
        <v>335</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336</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337</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338</v>
      </c>
      <c r="B5" s="677"/>
      <c r="C5" s="677"/>
      <c r="D5" s="677"/>
      <c r="E5" s="677"/>
      <c r="F5" s="677"/>
      <c r="G5" s="677"/>
      <c r="H5" s="677"/>
      <c r="I5" s="677"/>
      <c r="J5" s="677"/>
      <c r="K5" s="677"/>
      <c r="L5" s="677"/>
      <c r="M5" s="677"/>
      <c r="N5" s="677"/>
      <c r="O5" s="677"/>
      <c r="P5" s="678"/>
      <c r="Q5" s="682" t="s">
        <v>339</v>
      </c>
      <c r="R5" s="683"/>
      <c r="S5" s="683"/>
      <c r="T5" s="683"/>
      <c r="U5" s="684"/>
      <c r="V5" s="682" t="s">
        <v>340</v>
      </c>
      <c r="W5" s="683"/>
      <c r="X5" s="683"/>
      <c r="Y5" s="683"/>
      <c r="Z5" s="684"/>
      <c r="AA5" s="682" t="s">
        <v>341</v>
      </c>
      <c r="AB5" s="683"/>
      <c r="AC5" s="683"/>
      <c r="AD5" s="683"/>
      <c r="AE5" s="683"/>
      <c r="AF5" s="688" t="s">
        <v>342</v>
      </c>
      <c r="AG5" s="683"/>
      <c r="AH5" s="683"/>
      <c r="AI5" s="683"/>
      <c r="AJ5" s="689"/>
      <c r="AK5" s="683" t="s">
        <v>343</v>
      </c>
      <c r="AL5" s="683"/>
      <c r="AM5" s="683"/>
      <c r="AN5" s="683"/>
      <c r="AO5" s="684"/>
      <c r="AP5" s="682" t="s">
        <v>344</v>
      </c>
      <c r="AQ5" s="683"/>
      <c r="AR5" s="683"/>
      <c r="AS5" s="683"/>
      <c r="AT5" s="684"/>
      <c r="AU5" s="682" t="s">
        <v>345</v>
      </c>
      <c r="AV5" s="683"/>
      <c r="AW5" s="683"/>
      <c r="AX5" s="683"/>
      <c r="AY5" s="689"/>
      <c r="AZ5" s="210"/>
      <c r="BA5" s="210"/>
      <c r="BB5" s="210"/>
      <c r="BC5" s="210"/>
      <c r="BD5" s="210"/>
      <c r="BE5" s="211"/>
      <c r="BF5" s="211"/>
      <c r="BG5" s="211"/>
      <c r="BH5" s="211"/>
      <c r="BI5" s="211"/>
      <c r="BJ5" s="211"/>
      <c r="BK5" s="211"/>
      <c r="BL5" s="211"/>
      <c r="BM5" s="211"/>
      <c r="BN5" s="211"/>
      <c r="BO5" s="211"/>
      <c r="BP5" s="211"/>
      <c r="BQ5" s="676" t="s">
        <v>346</v>
      </c>
      <c r="BR5" s="677"/>
      <c r="BS5" s="677"/>
      <c r="BT5" s="677"/>
      <c r="BU5" s="677"/>
      <c r="BV5" s="677"/>
      <c r="BW5" s="677"/>
      <c r="BX5" s="677"/>
      <c r="BY5" s="677"/>
      <c r="BZ5" s="677"/>
      <c r="CA5" s="677"/>
      <c r="CB5" s="677"/>
      <c r="CC5" s="677"/>
      <c r="CD5" s="677"/>
      <c r="CE5" s="677"/>
      <c r="CF5" s="677"/>
      <c r="CG5" s="678"/>
      <c r="CH5" s="682" t="s">
        <v>347</v>
      </c>
      <c r="CI5" s="683"/>
      <c r="CJ5" s="683"/>
      <c r="CK5" s="683"/>
      <c r="CL5" s="684"/>
      <c r="CM5" s="682" t="s">
        <v>348</v>
      </c>
      <c r="CN5" s="683"/>
      <c r="CO5" s="683"/>
      <c r="CP5" s="683"/>
      <c r="CQ5" s="684"/>
      <c r="CR5" s="682" t="s">
        <v>349</v>
      </c>
      <c r="CS5" s="683"/>
      <c r="CT5" s="683"/>
      <c r="CU5" s="683"/>
      <c r="CV5" s="684"/>
      <c r="CW5" s="682" t="s">
        <v>350</v>
      </c>
      <c r="CX5" s="683"/>
      <c r="CY5" s="683"/>
      <c r="CZ5" s="683"/>
      <c r="DA5" s="684"/>
      <c r="DB5" s="682" t="s">
        <v>351</v>
      </c>
      <c r="DC5" s="683"/>
      <c r="DD5" s="683"/>
      <c r="DE5" s="683"/>
      <c r="DF5" s="684"/>
      <c r="DG5" s="712" t="s">
        <v>352</v>
      </c>
      <c r="DH5" s="713"/>
      <c r="DI5" s="713"/>
      <c r="DJ5" s="713"/>
      <c r="DK5" s="714"/>
      <c r="DL5" s="712" t="s">
        <v>353</v>
      </c>
      <c r="DM5" s="713"/>
      <c r="DN5" s="713"/>
      <c r="DO5" s="713"/>
      <c r="DP5" s="714"/>
      <c r="DQ5" s="682" t="s">
        <v>354</v>
      </c>
      <c r="DR5" s="683"/>
      <c r="DS5" s="683"/>
      <c r="DT5" s="683"/>
      <c r="DU5" s="684"/>
      <c r="DV5" s="682" t="s">
        <v>345</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355</v>
      </c>
      <c r="C7" s="699"/>
      <c r="D7" s="699"/>
      <c r="E7" s="699"/>
      <c r="F7" s="699"/>
      <c r="G7" s="699"/>
      <c r="H7" s="699"/>
      <c r="I7" s="699"/>
      <c r="J7" s="699"/>
      <c r="K7" s="699"/>
      <c r="L7" s="699"/>
      <c r="M7" s="699"/>
      <c r="N7" s="699"/>
      <c r="O7" s="699"/>
      <c r="P7" s="700"/>
      <c r="Q7" s="701">
        <v>1307449</v>
      </c>
      <c r="R7" s="702"/>
      <c r="S7" s="702"/>
      <c r="T7" s="702"/>
      <c r="U7" s="702"/>
      <c r="V7" s="702">
        <v>1290224</v>
      </c>
      <c r="W7" s="702"/>
      <c r="X7" s="702"/>
      <c r="Y7" s="702"/>
      <c r="Z7" s="702"/>
      <c r="AA7" s="702">
        <v>17225</v>
      </c>
      <c r="AB7" s="702"/>
      <c r="AC7" s="702"/>
      <c r="AD7" s="702"/>
      <c r="AE7" s="703"/>
      <c r="AF7" s="704">
        <v>8310</v>
      </c>
      <c r="AG7" s="705"/>
      <c r="AH7" s="705"/>
      <c r="AI7" s="705"/>
      <c r="AJ7" s="706"/>
      <c r="AK7" s="707">
        <v>1677</v>
      </c>
      <c r="AL7" s="708"/>
      <c r="AM7" s="708"/>
      <c r="AN7" s="708"/>
      <c r="AO7" s="708"/>
      <c r="AP7" s="708">
        <v>2274840</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543</v>
      </c>
      <c r="BT7" s="696"/>
      <c r="BU7" s="696"/>
      <c r="BV7" s="696"/>
      <c r="BW7" s="696"/>
      <c r="BX7" s="696"/>
      <c r="BY7" s="696"/>
      <c r="BZ7" s="696"/>
      <c r="CA7" s="696"/>
      <c r="CB7" s="696"/>
      <c r="CC7" s="696"/>
      <c r="CD7" s="696"/>
      <c r="CE7" s="696"/>
      <c r="CF7" s="696"/>
      <c r="CG7" s="711"/>
      <c r="CH7" s="692">
        <v>2</v>
      </c>
      <c r="CI7" s="693"/>
      <c r="CJ7" s="693"/>
      <c r="CK7" s="693"/>
      <c r="CL7" s="694"/>
      <c r="CM7" s="692">
        <v>126</v>
      </c>
      <c r="CN7" s="693"/>
      <c r="CO7" s="693"/>
      <c r="CP7" s="693"/>
      <c r="CQ7" s="694"/>
      <c r="CR7" s="692">
        <v>116</v>
      </c>
      <c r="CS7" s="693"/>
      <c r="CT7" s="693"/>
      <c r="CU7" s="693"/>
      <c r="CV7" s="694"/>
      <c r="CW7" s="692">
        <v>27</v>
      </c>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95"/>
      <c r="DW7" s="696"/>
      <c r="DX7" s="696"/>
      <c r="DY7" s="696"/>
      <c r="DZ7" s="697"/>
      <c r="EA7" s="213"/>
    </row>
    <row r="8" spans="1:131" s="214" customFormat="1" ht="26.25" customHeight="1" x14ac:dyDescent="0.15">
      <c r="A8" s="217">
        <v>2</v>
      </c>
      <c r="B8" s="729" t="s">
        <v>356</v>
      </c>
      <c r="C8" s="730"/>
      <c r="D8" s="730"/>
      <c r="E8" s="730"/>
      <c r="F8" s="730"/>
      <c r="G8" s="730"/>
      <c r="H8" s="730"/>
      <c r="I8" s="730"/>
      <c r="J8" s="730"/>
      <c r="K8" s="730"/>
      <c r="L8" s="730"/>
      <c r="M8" s="730"/>
      <c r="N8" s="730"/>
      <c r="O8" s="730"/>
      <c r="P8" s="731"/>
      <c r="Q8" s="732">
        <v>199233</v>
      </c>
      <c r="R8" s="733"/>
      <c r="S8" s="733"/>
      <c r="T8" s="733"/>
      <c r="U8" s="733"/>
      <c r="V8" s="733">
        <v>199233</v>
      </c>
      <c r="W8" s="733"/>
      <c r="X8" s="733"/>
      <c r="Y8" s="733"/>
      <c r="Z8" s="733"/>
      <c r="AA8" s="733">
        <v>0</v>
      </c>
      <c r="AB8" s="733"/>
      <c r="AC8" s="733"/>
      <c r="AD8" s="733"/>
      <c r="AE8" s="734"/>
      <c r="AF8" s="735" t="s">
        <v>118</v>
      </c>
      <c r="AG8" s="736"/>
      <c r="AH8" s="736"/>
      <c r="AI8" s="736"/>
      <c r="AJ8" s="737"/>
      <c r="AK8" s="718">
        <v>137267</v>
      </c>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544</v>
      </c>
      <c r="BT8" s="723"/>
      <c r="BU8" s="723"/>
      <c r="BV8" s="723"/>
      <c r="BW8" s="723"/>
      <c r="BX8" s="723"/>
      <c r="BY8" s="723"/>
      <c r="BZ8" s="723"/>
      <c r="CA8" s="723"/>
      <c r="CB8" s="723"/>
      <c r="CC8" s="723"/>
      <c r="CD8" s="723"/>
      <c r="CE8" s="723"/>
      <c r="CF8" s="723"/>
      <c r="CG8" s="724"/>
      <c r="CH8" s="725">
        <v>-24</v>
      </c>
      <c r="CI8" s="726"/>
      <c r="CJ8" s="726"/>
      <c r="CK8" s="726"/>
      <c r="CL8" s="727"/>
      <c r="CM8" s="725">
        <v>980</v>
      </c>
      <c r="CN8" s="726"/>
      <c r="CO8" s="726"/>
      <c r="CP8" s="726"/>
      <c r="CQ8" s="727"/>
      <c r="CR8" s="725">
        <v>391</v>
      </c>
      <c r="CS8" s="726"/>
      <c r="CT8" s="726"/>
      <c r="CU8" s="726"/>
      <c r="CV8" s="727"/>
      <c r="CW8" s="725">
        <v>32</v>
      </c>
      <c r="CX8" s="726"/>
      <c r="CY8" s="726"/>
      <c r="CZ8" s="726"/>
      <c r="DA8" s="727"/>
      <c r="DB8" s="725"/>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3"/>
    </row>
    <row r="9" spans="1:131" s="214" customFormat="1" ht="26.25" customHeight="1" x14ac:dyDescent="0.15">
      <c r="A9" s="217">
        <v>3</v>
      </c>
      <c r="B9" s="729" t="s">
        <v>357</v>
      </c>
      <c r="C9" s="730"/>
      <c r="D9" s="730"/>
      <c r="E9" s="730"/>
      <c r="F9" s="730"/>
      <c r="G9" s="730"/>
      <c r="H9" s="730"/>
      <c r="I9" s="730"/>
      <c r="J9" s="730"/>
      <c r="K9" s="730"/>
      <c r="L9" s="730"/>
      <c r="M9" s="730"/>
      <c r="N9" s="730"/>
      <c r="O9" s="730"/>
      <c r="P9" s="731"/>
      <c r="Q9" s="732">
        <v>4459</v>
      </c>
      <c r="R9" s="733"/>
      <c r="S9" s="733"/>
      <c r="T9" s="733"/>
      <c r="U9" s="733"/>
      <c r="V9" s="733">
        <v>126</v>
      </c>
      <c r="W9" s="733"/>
      <c r="X9" s="733"/>
      <c r="Y9" s="733"/>
      <c r="Z9" s="733"/>
      <c r="AA9" s="733">
        <v>4333</v>
      </c>
      <c r="AB9" s="733"/>
      <c r="AC9" s="733"/>
      <c r="AD9" s="733"/>
      <c r="AE9" s="734"/>
      <c r="AF9" s="735">
        <v>4333</v>
      </c>
      <c r="AG9" s="736"/>
      <c r="AH9" s="736"/>
      <c r="AI9" s="736"/>
      <c r="AJ9" s="737"/>
      <c r="AK9" s="718">
        <v>0</v>
      </c>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545</v>
      </c>
      <c r="BT9" s="723"/>
      <c r="BU9" s="723"/>
      <c r="BV9" s="723"/>
      <c r="BW9" s="723"/>
      <c r="BX9" s="723"/>
      <c r="BY9" s="723"/>
      <c r="BZ9" s="723"/>
      <c r="CA9" s="723"/>
      <c r="CB9" s="723"/>
      <c r="CC9" s="723"/>
      <c r="CD9" s="723"/>
      <c r="CE9" s="723"/>
      <c r="CF9" s="723"/>
      <c r="CG9" s="724"/>
      <c r="CH9" s="725">
        <v>0</v>
      </c>
      <c r="CI9" s="726"/>
      <c r="CJ9" s="726"/>
      <c r="CK9" s="726"/>
      <c r="CL9" s="727"/>
      <c r="CM9" s="725">
        <v>234</v>
      </c>
      <c r="CN9" s="726"/>
      <c r="CO9" s="726"/>
      <c r="CP9" s="726"/>
      <c r="CQ9" s="727"/>
      <c r="CR9" s="725">
        <v>60</v>
      </c>
      <c r="CS9" s="726"/>
      <c r="CT9" s="726"/>
      <c r="CU9" s="726"/>
      <c r="CV9" s="727"/>
      <c r="CW9" s="725"/>
      <c r="CX9" s="726"/>
      <c r="CY9" s="726"/>
      <c r="CZ9" s="726"/>
      <c r="DA9" s="727"/>
      <c r="DB9" s="725"/>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3"/>
    </row>
    <row r="10" spans="1:131" s="214" customFormat="1" ht="26.25" customHeight="1" x14ac:dyDescent="0.15">
      <c r="A10" s="217">
        <v>4</v>
      </c>
      <c r="B10" s="729" t="s">
        <v>358</v>
      </c>
      <c r="C10" s="730"/>
      <c r="D10" s="730"/>
      <c r="E10" s="730"/>
      <c r="F10" s="730"/>
      <c r="G10" s="730"/>
      <c r="H10" s="730"/>
      <c r="I10" s="730"/>
      <c r="J10" s="730"/>
      <c r="K10" s="730"/>
      <c r="L10" s="730"/>
      <c r="M10" s="730"/>
      <c r="N10" s="730"/>
      <c r="O10" s="730"/>
      <c r="P10" s="731"/>
      <c r="Q10" s="732">
        <v>9867</v>
      </c>
      <c r="R10" s="733"/>
      <c r="S10" s="733"/>
      <c r="T10" s="733"/>
      <c r="U10" s="733"/>
      <c r="V10" s="733">
        <v>7670</v>
      </c>
      <c r="W10" s="733"/>
      <c r="X10" s="733"/>
      <c r="Y10" s="733"/>
      <c r="Z10" s="733"/>
      <c r="AA10" s="733">
        <v>2197</v>
      </c>
      <c r="AB10" s="733"/>
      <c r="AC10" s="733"/>
      <c r="AD10" s="733"/>
      <c r="AE10" s="734"/>
      <c r="AF10" s="735">
        <v>116</v>
      </c>
      <c r="AG10" s="736"/>
      <c r="AH10" s="736"/>
      <c r="AI10" s="736"/>
      <c r="AJ10" s="737"/>
      <c r="AK10" s="718">
        <v>3756</v>
      </c>
      <c r="AL10" s="719"/>
      <c r="AM10" s="719"/>
      <c r="AN10" s="719"/>
      <c r="AO10" s="719"/>
      <c r="AP10" s="719">
        <v>959</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546</v>
      </c>
      <c r="BT10" s="723"/>
      <c r="BU10" s="723"/>
      <c r="BV10" s="723"/>
      <c r="BW10" s="723"/>
      <c r="BX10" s="723"/>
      <c r="BY10" s="723"/>
      <c r="BZ10" s="723"/>
      <c r="CA10" s="723"/>
      <c r="CB10" s="723"/>
      <c r="CC10" s="723"/>
      <c r="CD10" s="723"/>
      <c r="CE10" s="723"/>
      <c r="CF10" s="723"/>
      <c r="CG10" s="724"/>
      <c r="CH10" s="725">
        <v>-336</v>
      </c>
      <c r="CI10" s="726"/>
      <c r="CJ10" s="726"/>
      <c r="CK10" s="726"/>
      <c r="CL10" s="727"/>
      <c r="CM10" s="725">
        <v>38</v>
      </c>
      <c r="CN10" s="726"/>
      <c r="CO10" s="726"/>
      <c r="CP10" s="726"/>
      <c r="CQ10" s="727"/>
      <c r="CR10" s="725">
        <v>140</v>
      </c>
      <c r="CS10" s="726"/>
      <c r="CT10" s="726"/>
      <c r="CU10" s="726"/>
      <c r="CV10" s="727"/>
      <c r="CW10" s="725">
        <v>226</v>
      </c>
      <c r="CX10" s="726"/>
      <c r="CY10" s="726"/>
      <c r="CZ10" s="726"/>
      <c r="DA10" s="727"/>
      <c r="DB10" s="725"/>
      <c r="DC10" s="726"/>
      <c r="DD10" s="726"/>
      <c r="DE10" s="726"/>
      <c r="DF10" s="727"/>
      <c r="DG10" s="725"/>
      <c r="DH10" s="726"/>
      <c r="DI10" s="726"/>
      <c r="DJ10" s="726"/>
      <c r="DK10" s="727"/>
      <c r="DL10" s="725"/>
      <c r="DM10" s="726"/>
      <c r="DN10" s="726"/>
      <c r="DO10" s="726"/>
      <c r="DP10" s="727"/>
      <c r="DQ10" s="725"/>
      <c r="DR10" s="726"/>
      <c r="DS10" s="726"/>
      <c r="DT10" s="726"/>
      <c r="DU10" s="727"/>
      <c r="DV10" s="722"/>
      <c r="DW10" s="723"/>
      <c r="DX10" s="723"/>
      <c r="DY10" s="723"/>
      <c r="DZ10" s="728"/>
      <c r="EA10" s="213"/>
    </row>
    <row r="11" spans="1:131" s="214" customFormat="1" ht="26.25" customHeight="1" x14ac:dyDescent="0.15">
      <c r="A11" s="217">
        <v>5</v>
      </c>
      <c r="B11" s="729" t="s">
        <v>359</v>
      </c>
      <c r="C11" s="730"/>
      <c r="D11" s="730"/>
      <c r="E11" s="730"/>
      <c r="F11" s="730"/>
      <c r="G11" s="730"/>
      <c r="H11" s="730"/>
      <c r="I11" s="730"/>
      <c r="J11" s="730"/>
      <c r="K11" s="730"/>
      <c r="L11" s="730"/>
      <c r="M11" s="730"/>
      <c r="N11" s="730"/>
      <c r="O11" s="730"/>
      <c r="P11" s="731"/>
      <c r="Q11" s="732">
        <v>820</v>
      </c>
      <c r="R11" s="733"/>
      <c r="S11" s="733"/>
      <c r="T11" s="733"/>
      <c r="U11" s="733"/>
      <c r="V11" s="733">
        <v>275</v>
      </c>
      <c r="W11" s="733"/>
      <c r="X11" s="733"/>
      <c r="Y11" s="733"/>
      <c r="Z11" s="733"/>
      <c r="AA11" s="733">
        <v>545</v>
      </c>
      <c r="AB11" s="733"/>
      <c r="AC11" s="733"/>
      <c r="AD11" s="733"/>
      <c r="AE11" s="734"/>
      <c r="AF11" s="735">
        <v>38</v>
      </c>
      <c r="AG11" s="736"/>
      <c r="AH11" s="736"/>
      <c r="AI11" s="736"/>
      <c r="AJ11" s="737"/>
      <c r="AK11" s="718">
        <v>2</v>
      </c>
      <c r="AL11" s="719"/>
      <c r="AM11" s="719"/>
      <c r="AN11" s="719"/>
      <c r="AO11" s="719"/>
      <c r="AP11" s="719">
        <v>1615</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547</v>
      </c>
      <c r="BT11" s="723"/>
      <c r="BU11" s="723"/>
      <c r="BV11" s="723"/>
      <c r="BW11" s="723"/>
      <c r="BX11" s="723"/>
      <c r="BY11" s="723"/>
      <c r="BZ11" s="723"/>
      <c r="CA11" s="723"/>
      <c r="CB11" s="723"/>
      <c r="CC11" s="723"/>
      <c r="CD11" s="723"/>
      <c r="CE11" s="723"/>
      <c r="CF11" s="723"/>
      <c r="CG11" s="724"/>
      <c r="CH11" s="725">
        <v>-641</v>
      </c>
      <c r="CI11" s="726"/>
      <c r="CJ11" s="726"/>
      <c r="CK11" s="726"/>
      <c r="CL11" s="727"/>
      <c r="CM11" s="725">
        <v>4996</v>
      </c>
      <c r="CN11" s="726"/>
      <c r="CO11" s="726"/>
      <c r="CP11" s="726"/>
      <c r="CQ11" s="727"/>
      <c r="CR11" s="725">
        <v>50</v>
      </c>
      <c r="CS11" s="726"/>
      <c r="CT11" s="726"/>
      <c r="CU11" s="726"/>
      <c r="CV11" s="727"/>
      <c r="CW11" s="725"/>
      <c r="CX11" s="726"/>
      <c r="CY11" s="726"/>
      <c r="CZ11" s="726"/>
      <c r="DA11" s="727"/>
      <c r="DB11" s="725"/>
      <c r="DC11" s="726"/>
      <c r="DD11" s="726"/>
      <c r="DE11" s="726"/>
      <c r="DF11" s="727"/>
      <c r="DG11" s="725"/>
      <c r="DH11" s="726"/>
      <c r="DI11" s="726"/>
      <c r="DJ11" s="726"/>
      <c r="DK11" s="727"/>
      <c r="DL11" s="725">
        <v>920</v>
      </c>
      <c r="DM11" s="726"/>
      <c r="DN11" s="726"/>
      <c r="DO11" s="726"/>
      <c r="DP11" s="727"/>
      <c r="DQ11" s="725">
        <v>828</v>
      </c>
      <c r="DR11" s="726"/>
      <c r="DS11" s="726"/>
      <c r="DT11" s="726"/>
      <c r="DU11" s="727"/>
      <c r="DV11" s="722"/>
      <c r="DW11" s="723"/>
      <c r="DX11" s="723"/>
      <c r="DY11" s="723"/>
      <c r="DZ11" s="728"/>
      <c r="EA11" s="213"/>
    </row>
    <row r="12" spans="1:131" s="214" customFormat="1" ht="26.25" customHeight="1" x14ac:dyDescent="0.15">
      <c r="A12" s="217">
        <v>6</v>
      </c>
      <c r="B12" s="729" t="s">
        <v>360</v>
      </c>
      <c r="C12" s="730"/>
      <c r="D12" s="730"/>
      <c r="E12" s="730"/>
      <c r="F12" s="730"/>
      <c r="G12" s="730"/>
      <c r="H12" s="730"/>
      <c r="I12" s="730"/>
      <c r="J12" s="730"/>
      <c r="K12" s="730"/>
      <c r="L12" s="730"/>
      <c r="M12" s="730"/>
      <c r="N12" s="730"/>
      <c r="O12" s="730"/>
      <c r="P12" s="731"/>
      <c r="Q12" s="732">
        <v>10</v>
      </c>
      <c r="R12" s="733"/>
      <c r="S12" s="733"/>
      <c r="T12" s="733"/>
      <c r="U12" s="733"/>
      <c r="V12" s="733">
        <v>10</v>
      </c>
      <c r="W12" s="733"/>
      <c r="X12" s="733"/>
      <c r="Y12" s="733"/>
      <c r="Z12" s="733"/>
      <c r="AA12" s="733">
        <v>0</v>
      </c>
      <c r="AB12" s="733"/>
      <c r="AC12" s="733"/>
      <c r="AD12" s="733"/>
      <c r="AE12" s="734"/>
      <c r="AF12" s="735" t="s">
        <v>118</v>
      </c>
      <c r="AG12" s="736"/>
      <c r="AH12" s="736"/>
      <c r="AI12" s="736"/>
      <c r="AJ12" s="737"/>
      <c r="AK12" s="718">
        <v>0</v>
      </c>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548</v>
      </c>
      <c r="BT12" s="723"/>
      <c r="BU12" s="723"/>
      <c r="BV12" s="723"/>
      <c r="BW12" s="723"/>
      <c r="BX12" s="723"/>
      <c r="BY12" s="723"/>
      <c r="BZ12" s="723"/>
      <c r="CA12" s="723"/>
      <c r="CB12" s="723"/>
      <c r="CC12" s="723"/>
      <c r="CD12" s="723"/>
      <c r="CE12" s="723"/>
      <c r="CF12" s="723"/>
      <c r="CG12" s="724"/>
      <c r="CH12" s="725">
        <v>-1</v>
      </c>
      <c r="CI12" s="726"/>
      <c r="CJ12" s="726"/>
      <c r="CK12" s="726"/>
      <c r="CL12" s="727"/>
      <c r="CM12" s="725">
        <v>207</v>
      </c>
      <c r="CN12" s="726"/>
      <c r="CO12" s="726"/>
      <c r="CP12" s="726"/>
      <c r="CQ12" s="727"/>
      <c r="CR12" s="725">
        <v>150</v>
      </c>
      <c r="CS12" s="726"/>
      <c r="CT12" s="726"/>
      <c r="CU12" s="726"/>
      <c r="CV12" s="727"/>
      <c r="CW12" s="725"/>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3"/>
    </row>
    <row r="13" spans="1:131" s="214" customFormat="1" ht="26.25" customHeight="1" x14ac:dyDescent="0.15">
      <c r="A13" s="217">
        <v>7</v>
      </c>
      <c r="B13" s="729" t="s">
        <v>361</v>
      </c>
      <c r="C13" s="730"/>
      <c r="D13" s="730"/>
      <c r="E13" s="730"/>
      <c r="F13" s="730"/>
      <c r="G13" s="730"/>
      <c r="H13" s="730"/>
      <c r="I13" s="730"/>
      <c r="J13" s="730"/>
      <c r="K13" s="730"/>
      <c r="L13" s="730"/>
      <c r="M13" s="730"/>
      <c r="N13" s="730"/>
      <c r="O13" s="730"/>
      <c r="P13" s="731"/>
      <c r="Q13" s="732">
        <v>499</v>
      </c>
      <c r="R13" s="733"/>
      <c r="S13" s="733"/>
      <c r="T13" s="733"/>
      <c r="U13" s="733"/>
      <c r="V13" s="733">
        <v>338</v>
      </c>
      <c r="W13" s="733"/>
      <c r="X13" s="733"/>
      <c r="Y13" s="733"/>
      <c r="Z13" s="733"/>
      <c r="AA13" s="733">
        <v>161</v>
      </c>
      <c r="AB13" s="733"/>
      <c r="AC13" s="733"/>
      <c r="AD13" s="733"/>
      <c r="AE13" s="734"/>
      <c r="AF13" s="735">
        <v>161</v>
      </c>
      <c r="AG13" s="736"/>
      <c r="AH13" s="736"/>
      <c r="AI13" s="736"/>
      <c r="AJ13" s="737"/>
      <c r="AK13" s="718">
        <v>8</v>
      </c>
      <c r="AL13" s="719"/>
      <c r="AM13" s="719"/>
      <c r="AN13" s="719"/>
      <c r="AO13" s="719"/>
      <c r="AP13" s="719">
        <v>6881</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549</v>
      </c>
      <c r="BT13" s="723"/>
      <c r="BU13" s="723"/>
      <c r="BV13" s="723"/>
      <c r="BW13" s="723"/>
      <c r="BX13" s="723"/>
      <c r="BY13" s="723"/>
      <c r="BZ13" s="723"/>
      <c r="CA13" s="723"/>
      <c r="CB13" s="723"/>
      <c r="CC13" s="723"/>
      <c r="CD13" s="723"/>
      <c r="CE13" s="723"/>
      <c r="CF13" s="723"/>
      <c r="CG13" s="724"/>
      <c r="CH13" s="725">
        <v>-307</v>
      </c>
      <c r="CI13" s="726"/>
      <c r="CJ13" s="726"/>
      <c r="CK13" s="726"/>
      <c r="CL13" s="727"/>
      <c r="CM13" s="725">
        <v>1561</v>
      </c>
      <c r="CN13" s="726"/>
      <c r="CO13" s="726"/>
      <c r="CP13" s="726"/>
      <c r="CQ13" s="727"/>
      <c r="CR13" s="725">
        <v>3040</v>
      </c>
      <c r="CS13" s="726"/>
      <c r="CT13" s="726"/>
      <c r="CU13" s="726"/>
      <c r="CV13" s="727"/>
      <c r="CW13" s="725"/>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3"/>
    </row>
    <row r="14" spans="1:131" s="214" customFormat="1" ht="26.25" customHeight="1" x14ac:dyDescent="0.15">
      <c r="A14" s="217">
        <v>8</v>
      </c>
      <c r="B14" s="729" t="s">
        <v>362</v>
      </c>
      <c r="C14" s="730"/>
      <c r="D14" s="730"/>
      <c r="E14" s="730"/>
      <c r="F14" s="730"/>
      <c r="G14" s="730"/>
      <c r="H14" s="730"/>
      <c r="I14" s="730"/>
      <c r="J14" s="730"/>
      <c r="K14" s="730"/>
      <c r="L14" s="730"/>
      <c r="M14" s="730"/>
      <c r="N14" s="730"/>
      <c r="O14" s="730"/>
      <c r="P14" s="731"/>
      <c r="Q14" s="732">
        <v>431</v>
      </c>
      <c r="R14" s="733"/>
      <c r="S14" s="733"/>
      <c r="T14" s="733"/>
      <c r="U14" s="733"/>
      <c r="V14" s="733">
        <v>186</v>
      </c>
      <c r="W14" s="733"/>
      <c r="X14" s="733"/>
      <c r="Y14" s="733"/>
      <c r="Z14" s="733"/>
      <c r="AA14" s="733">
        <v>245</v>
      </c>
      <c r="AB14" s="733"/>
      <c r="AC14" s="733"/>
      <c r="AD14" s="733"/>
      <c r="AE14" s="734"/>
      <c r="AF14" s="735">
        <v>150</v>
      </c>
      <c r="AG14" s="736"/>
      <c r="AH14" s="736"/>
      <c r="AI14" s="736"/>
      <c r="AJ14" s="737"/>
      <c r="AK14" s="718">
        <v>0</v>
      </c>
      <c r="AL14" s="719"/>
      <c r="AM14" s="719"/>
      <c r="AN14" s="719"/>
      <c r="AO14" s="719"/>
      <c r="AP14" s="719">
        <v>28</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550</v>
      </c>
      <c r="BT14" s="723"/>
      <c r="BU14" s="723"/>
      <c r="BV14" s="723"/>
      <c r="BW14" s="723"/>
      <c r="BX14" s="723"/>
      <c r="BY14" s="723"/>
      <c r="BZ14" s="723"/>
      <c r="CA14" s="723"/>
      <c r="CB14" s="723"/>
      <c r="CC14" s="723"/>
      <c r="CD14" s="723"/>
      <c r="CE14" s="723"/>
      <c r="CF14" s="723"/>
      <c r="CG14" s="724"/>
      <c r="CH14" s="725">
        <v>-7</v>
      </c>
      <c r="CI14" s="726"/>
      <c r="CJ14" s="726"/>
      <c r="CK14" s="726"/>
      <c r="CL14" s="727"/>
      <c r="CM14" s="725">
        <v>177</v>
      </c>
      <c r="CN14" s="726"/>
      <c r="CO14" s="726"/>
      <c r="CP14" s="726"/>
      <c r="CQ14" s="727"/>
      <c r="CR14" s="725">
        <v>21</v>
      </c>
      <c r="CS14" s="726"/>
      <c r="CT14" s="726"/>
      <c r="CU14" s="726"/>
      <c r="CV14" s="727"/>
      <c r="CW14" s="725">
        <v>0</v>
      </c>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3"/>
    </row>
    <row r="15" spans="1:131" s="214" customFormat="1" ht="26.25" customHeight="1" x14ac:dyDescent="0.15">
      <c r="A15" s="217">
        <v>9</v>
      </c>
      <c r="B15" s="729" t="s">
        <v>363</v>
      </c>
      <c r="C15" s="730"/>
      <c r="D15" s="730"/>
      <c r="E15" s="730"/>
      <c r="F15" s="730"/>
      <c r="G15" s="730"/>
      <c r="H15" s="730"/>
      <c r="I15" s="730"/>
      <c r="J15" s="730"/>
      <c r="K15" s="730"/>
      <c r="L15" s="730"/>
      <c r="M15" s="730"/>
      <c r="N15" s="730"/>
      <c r="O15" s="730"/>
      <c r="P15" s="731"/>
      <c r="Q15" s="732">
        <v>348</v>
      </c>
      <c r="R15" s="733"/>
      <c r="S15" s="733"/>
      <c r="T15" s="733"/>
      <c r="U15" s="733"/>
      <c r="V15" s="733">
        <v>165</v>
      </c>
      <c r="W15" s="733"/>
      <c r="X15" s="733"/>
      <c r="Y15" s="733"/>
      <c r="Z15" s="733"/>
      <c r="AA15" s="733">
        <v>183</v>
      </c>
      <c r="AB15" s="733"/>
      <c r="AC15" s="733"/>
      <c r="AD15" s="733"/>
      <c r="AE15" s="734"/>
      <c r="AF15" s="735">
        <v>159</v>
      </c>
      <c r="AG15" s="736"/>
      <c r="AH15" s="736"/>
      <c r="AI15" s="736"/>
      <c r="AJ15" s="737"/>
      <c r="AK15" s="718">
        <v>0</v>
      </c>
      <c r="AL15" s="719"/>
      <c r="AM15" s="719"/>
      <c r="AN15" s="719"/>
      <c r="AO15" s="719"/>
      <c r="AP15" s="719"/>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551</v>
      </c>
      <c r="BT15" s="723"/>
      <c r="BU15" s="723"/>
      <c r="BV15" s="723"/>
      <c r="BW15" s="723"/>
      <c r="BX15" s="723"/>
      <c r="BY15" s="723"/>
      <c r="BZ15" s="723"/>
      <c r="CA15" s="723"/>
      <c r="CB15" s="723"/>
      <c r="CC15" s="723"/>
      <c r="CD15" s="723"/>
      <c r="CE15" s="723"/>
      <c r="CF15" s="723"/>
      <c r="CG15" s="724"/>
      <c r="CH15" s="725">
        <v>1</v>
      </c>
      <c r="CI15" s="726"/>
      <c r="CJ15" s="726"/>
      <c r="CK15" s="726"/>
      <c r="CL15" s="727"/>
      <c r="CM15" s="725">
        <v>63</v>
      </c>
      <c r="CN15" s="726"/>
      <c r="CO15" s="726"/>
      <c r="CP15" s="726"/>
      <c r="CQ15" s="727"/>
      <c r="CR15" s="725">
        <v>1</v>
      </c>
      <c r="CS15" s="726"/>
      <c r="CT15" s="726"/>
      <c r="CU15" s="726"/>
      <c r="CV15" s="727"/>
      <c r="CW15" s="725">
        <v>1</v>
      </c>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3"/>
    </row>
    <row r="16" spans="1:131" s="214" customFormat="1" ht="26.25" customHeight="1" x14ac:dyDescent="0.15">
      <c r="A16" s="217">
        <v>10</v>
      </c>
      <c r="B16" s="729" t="s">
        <v>364</v>
      </c>
      <c r="C16" s="730"/>
      <c r="D16" s="730"/>
      <c r="E16" s="730"/>
      <c r="F16" s="730"/>
      <c r="G16" s="730"/>
      <c r="H16" s="730"/>
      <c r="I16" s="730"/>
      <c r="J16" s="730"/>
      <c r="K16" s="730"/>
      <c r="L16" s="730"/>
      <c r="M16" s="730"/>
      <c r="N16" s="730"/>
      <c r="O16" s="730"/>
      <c r="P16" s="731"/>
      <c r="Q16" s="732">
        <v>120</v>
      </c>
      <c r="R16" s="733"/>
      <c r="S16" s="733"/>
      <c r="T16" s="733"/>
      <c r="U16" s="733"/>
      <c r="V16" s="733">
        <v>111</v>
      </c>
      <c r="W16" s="733"/>
      <c r="X16" s="733"/>
      <c r="Y16" s="733"/>
      <c r="Z16" s="733"/>
      <c r="AA16" s="733">
        <v>9</v>
      </c>
      <c r="AB16" s="733"/>
      <c r="AC16" s="733"/>
      <c r="AD16" s="733"/>
      <c r="AE16" s="734"/>
      <c r="AF16" s="735">
        <v>9</v>
      </c>
      <c r="AG16" s="736"/>
      <c r="AH16" s="736"/>
      <c r="AI16" s="736"/>
      <c r="AJ16" s="737"/>
      <c r="AK16" s="718">
        <v>74</v>
      </c>
      <c r="AL16" s="719"/>
      <c r="AM16" s="719"/>
      <c r="AN16" s="719"/>
      <c r="AO16" s="719"/>
      <c r="AP16" s="719">
        <v>1268</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552</v>
      </c>
      <c r="BT16" s="723"/>
      <c r="BU16" s="723"/>
      <c r="BV16" s="723"/>
      <c r="BW16" s="723"/>
      <c r="BX16" s="723"/>
      <c r="BY16" s="723"/>
      <c r="BZ16" s="723"/>
      <c r="CA16" s="723"/>
      <c r="CB16" s="723"/>
      <c r="CC16" s="723"/>
      <c r="CD16" s="723"/>
      <c r="CE16" s="723"/>
      <c r="CF16" s="723"/>
      <c r="CG16" s="724"/>
      <c r="CH16" s="725">
        <v>-16</v>
      </c>
      <c r="CI16" s="726"/>
      <c r="CJ16" s="726"/>
      <c r="CK16" s="726"/>
      <c r="CL16" s="727"/>
      <c r="CM16" s="725">
        <v>310</v>
      </c>
      <c r="CN16" s="726"/>
      <c r="CO16" s="726"/>
      <c r="CP16" s="726"/>
      <c r="CQ16" s="727"/>
      <c r="CR16" s="725">
        <v>1</v>
      </c>
      <c r="CS16" s="726"/>
      <c r="CT16" s="726"/>
      <c r="CU16" s="726"/>
      <c r="CV16" s="727"/>
      <c r="CW16" s="725">
        <v>1</v>
      </c>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3"/>
    </row>
    <row r="17" spans="1:131" s="214" customFormat="1" ht="26.25" customHeight="1" x14ac:dyDescent="0.15">
      <c r="A17" s="217">
        <v>11</v>
      </c>
      <c r="B17" s="729" t="s">
        <v>365</v>
      </c>
      <c r="C17" s="730"/>
      <c r="D17" s="730"/>
      <c r="E17" s="730"/>
      <c r="F17" s="730"/>
      <c r="G17" s="730"/>
      <c r="H17" s="730"/>
      <c r="I17" s="730"/>
      <c r="J17" s="730"/>
      <c r="K17" s="730"/>
      <c r="L17" s="730"/>
      <c r="M17" s="730"/>
      <c r="N17" s="730"/>
      <c r="O17" s="730"/>
      <c r="P17" s="731"/>
      <c r="Q17" s="732">
        <v>330</v>
      </c>
      <c r="R17" s="733"/>
      <c r="S17" s="733"/>
      <c r="T17" s="733"/>
      <c r="U17" s="733"/>
      <c r="V17" s="733">
        <v>2</v>
      </c>
      <c r="W17" s="733"/>
      <c r="X17" s="733"/>
      <c r="Y17" s="733"/>
      <c r="Z17" s="733"/>
      <c r="AA17" s="733">
        <v>328</v>
      </c>
      <c r="AB17" s="733"/>
      <c r="AC17" s="733"/>
      <c r="AD17" s="733"/>
      <c r="AE17" s="734"/>
      <c r="AF17" s="735">
        <v>328</v>
      </c>
      <c r="AG17" s="736"/>
      <c r="AH17" s="736"/>
      <c r="AI17" s="736"/>
      <c r="AJ17" s="737"/>
      <c r="AK17" s="718">
        <v>2</v>
      </c>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553</v>
      </c>
      <c r="BT17" s="723"/>
      <c r="BU17" s="723"/>
      <c r="BV17" s="723"/>
      <c r="BW17" s="723"/>
      <c r="BX17" s="723"/>
      <c r="BY17" s="723"/>
      <c r="BZ17" s="723"/>
      <c r="CA17" s="723"/>
      <c r="CB17" s="723"/>
      <c r="CC17" s="723"/>
      <c r="CD17" s="723"/>
      <c r="CE17" s="723"/>
      <c r="CF17" s="723"/>
      <c r="CG17" s="724"/>
      <c r="CH17" s="725">
        <v>424</v>
      </c>
      <c r="CI17" s="726"/>
      <c r="CJ17" s="726"/>
      <c r="CK17" s="726"/>
      <c r="CL17" s="727"/>
      <c r="CM17" s="725">
        <v>2298</v>
      </c>
      <c r="CN17" s="726"/>
      <c r="CO17" s="726"/>
      <c r="CP17" s="726"/>
      <c r="CQ17" s="727"/>
      <c r="CR17" s="725">
        <v>259</v>
      </c>
      <c r="CS17" s="726"/>
      <c r="CT17" s="726"/>
      <c r="CU17" s="726"/>
      <c r="CV17" s="727"/>
      <c r="CW17" s="725">
        <v>1690</v>
      </c>
      <c r="CX17" s="726"/>
      <c r="CY17" s="726"/>
      <c r="CZ17" s="726"/>
      <c r="DA17" s="727"/>
      <c r="DB17" s="725">
        <v>58</v>
      </c>
      <c r="DC17" s="726"/>
      <c r="DD17" s="726"/>
      <c r="DE17" s="726"/>
      <c r="DF17" s="727"/>
      <c r="DG17" s="725"/>
      <c r="DH17" s="726"/>
      <c r="DI17" s="726"/>
      <c r="DJ17" s="726"/>
      <c r="DK17" s="727"/>
      <c r="DL17" s="725">
        <v>1785</v>
      </c>
      <c r="DM17" s="726"/>
      <c r="DN17" s="726"/>
      <c r="DO17" s="726"/>
      <c r="DP17" s="727"/>
      <c r="DQ17" s="725"/>
      <c r="DR17" s="726"/>
      <c r="DS17" s="726"/>
      <c r="DT17" s="726"/>
      <c r="DU17" s="727"/>
      <c r="DV17" s="722"/>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554</v>
      </c>
      <c r="BT18" s="723"/>
      <c r="BU18" s="723"/>
      <c r="BV18" s="723"/>
      <c r="BW18" s="723"/>
      <c r="BX18" s="723"/>
      <c r="BY18" s="723"/>
      <c r="BZ18" s="723"/>
      <c r="CA18" s="723"/>
      <c r="CB18" s="723"/>
      <c r="CC18" s="723"/>
      <c r="CD18" s="723"/>
      <c r="CE18" s="723"/>
      <c r="CF18" s="723"/>
      <c r="CG18" s="724"/>
      <c r="CH18" s="725">
        <v>17</v>
      </c>
      <c r="CI18" s="726"/>
      <c r="CJ18" s="726"/>
      <c r="CK18" s="726"/>
      <c r="CL18" s="727"/>
      <c r="CM18" s="725">
        <v>457</v>
      </c>
      <c r="CN18" s="726"/>
      <c r="CO18" s="726"/>
      <c r="CP18" s="726"/>
      <c r="CQ18" s="727"/>
      <c r="CR18" s="725">
        <v>10</v>
      </c>
      <c r="CS18" s="726"/>
      <c r="CT18" s="726"/>
      <c r="CU18" s="726"/>
      <c r="CV18" s="727"/>
      <c r="CW18" s="725">
        <v>2</v>
      </c>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555</v>
      </c>
      <c r="BT19" s="723"/>
      <c r="BU19" s="723"/>
      <c r="BV19" s="723"/>
      <c r="BW19" s="723"/>
      <c r="BX19" s="723"/>
      <c r="BY19" s="723"/>
      <c r="BZ19" s="723"/>
      <c r="CA19" s="723"/>
      <c r="CB19" s="723"/>
      <c r="CC19" s="723"/>
      <c r="CD19" s="723"/>
      <c r="CE19" s="723"/>
      <c r="CF19" s="723"/>
      <c r="CG19" s="724"/>
      <c r="CH19" s="725">
        <v>66</v>
      </c>
      <c r="CI19" s="726"/>
      <c r="CJ19" s="726"/>
      <c r="CK19" s="726"/>
      <c r="CL19" s="727"/>
      <c r="CM19" s="725">
        <v>2405</v>
      </c>
      <c r="CN19" s="726"/>
      <c r="CO19" s="726"/>
      <c r="CP19" s="726"/>
      <c r="CQ19" s="727"/>
      <c r="CR19" s="725">
        <v>10</v>
      </c>
      <c r="CS19" s="726"/>
      <c r="CT19" s="726"/>
      <c r="CU19" s="726"/>
      <c r="CV19" s="727"/>
      <c r="CW19" s="725"/>
      <c r="CX19" s="726"/>
      <c r="CY19" s="726"/>
      <c r="CZ19" s="726"/>
      <c r="DA19" s="727"/>
      <c r="DB19" s="725"/>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556</v>
      </c>
      <c r="BT20" s="723"/>
      <c r="BU20" s="723"/>
      <c r="BV20" s="723"/>
      <c r="BW20" s="723"/>
      <c r="BX20" s="723"/>
      <c r="BY20" s="723"/>
      <c r="BZ20" s="723"/>
      <c r="CA20" s="723"/>
      <c r="CB20" s="723"/>
      <c r="CC20" s="723"/>
      <c r="CD20" s="723"/>
      <c r="CE20" s="723"/>
      <c r="CF20" s="723"/>
      <c r="CG20" s="724"/>
      <c r="CH20" s="725">
        <v>-3</v>
      </c>
      <c r="CI20" s="726"/>
      <c r="CJ20" s="726"/>
      <c r="CK20" s="726"/>
      <c r="CL20" s="727"/>
      <c r="CM20" s="725">
        <v>542</v>
      </c>
      <c r="CN20" s="726"/>
      <c r="CO20" s="726"/>
      <c r="CP20" s="726"/>
      <c r="CQ20" s="727"/>
      <c r="CR20" s="725">
        <v>237</v>
      </c>
      <c r="CS20" s="726"/>
      <c r="CT20" s="726"/>
      <c r="CU20" s="726"/>
      <c r="CV20" s="727"/>
      <c r="CW20" s="725">
        <v>0</v>
      </c>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557</v>
      </c>
      <c r="BT21" s="723"/>
      <c r="BU21" s="723"/>
      <c r="BV21" s="723"/>
      <c r="BW21" s="723"/>
      <c r="BX21" s="723"/>
      <c r="BY21" s="723"/>
      <c r="BZ21" s="723"/>
      <c r="CA21" s="723"/>
      <c r="CB21" s="723"/>
      <c r="CC21" s="723"/>
      <c r="CD21" s="723"/>
      <c r="CE21" s="723"/>
      <c r="CF21" s="723"/>
      <c r="CG21" s="724"/>
      <c r="CH21" s="725">
        <v>-1</v>
      </c>
      <c r="CI21" s="726"/>
      <c r="CJ21" s="726"/>
      <c r="CK21" s="726"/>
      <c r="CL21" s="727"/>
      <c r="CM21" s="725">
        <v>35</v>
      </c>
      <c r="CN21" s="726"/>
      <c r="CO21" s="726"/>
      <c r="CP21" s="726"/>
      <c r="CQ21" s="727"/>
      <c r="CR21" s="725">
        <v>30</v>
      </c>
      <c r="CS21" s="726"/>
      <c r="CT21" s="726"/>
      <c r="CU21" s="726"/>
      <c r="CV21" s="727"/>
      <c r="CW21" s="725">
        <v>1</v>
      </c>
      <c r="CX21" s="726"/>
      <c r="CY21" s="726"/>
      <c r="CZ21" s="726"/>
      <c r="DA21" s="727"/>
      <c r="DB21" s="725"/>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11"/>
      <c r="BF22" s="211"/>
      <c r="BG22" s="211"/>
      <c r="BH22" s="211"/>
      <c r="BI22" s="211"/>
      <c r="BJ22" s="211"/>
      <c r="BK22" s="211"/>
      <c r="BL22" s="211"/>
      <c r="BM22" s="211"/>
      <c r="BN22" s="211"/>
      <c r="BO22" s="211"/>
      <c r="BP22" s="211"/>
      <c r="BQ22" s="217">
        <v>16</v>
      </c>
      <c r="BR22" s="218"/>
      <c r="BS22" s="722" t="s">
        <v>558</v>
      </c>
      <c r="BT22" s="723"/>
      <c r="BU22" s="723"/>
      <c r="BV22" s="723"/>
      <c r="BW22" s="723"/>
      <c r="BX22" s="723"/>
      <c r="BY22" s="723"/>
      <c r="BZ22" s="723"/>
      <c r="CA22" s="723"/>
      <c r="CB22" s="723"/>
      <c r="CC22" s="723"/>
      <c r="CD22" s="723"/>
      <c r="CE22" s="723"/>
      <c r="CF22" s="723"/>
      <c r="CG22" s="724"/>
      <c r="CH22" s="725">
        <v>3</v>
      </c>
      <c r="CI22" s="726"/>
      <c r="CJ22" s="726"/>
      <c r="CK22" s="726"/>
      <c r="CL22" s="727"/>
      <c r="CM22" s="725">
        <v>617</v>
      </c>
      <c r="CN22" s="726"/>
      <c r="CO22" s="726"/>
      <c r="CP22" s="726"/>
      <c r="CQ22" s="727"/>
      <c r="CR22" s="725">
        <v>15</v>
      </c>
      <c r="CS22" s="726"/>
      <c r="CT22" s="726"/>
      <c r="CU22" s="726"/>
      <c r="CV22" s="727"/>
      <c r="CW22" s="725">
        <v>209</v>
      </c>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3"/>
    </row>
    <row r="23" spans="1:131" s="214" customFormat="1" ht="26.25" customHeight="1" thickBot="1" x14ac:dyDescent="0.2">
      <c r="A23" s="219" t="s">
        <v>367</v>
      </c>
      <c r="B23" s="738" t="s">
        <v>368</v>
      </c>
      <c r="C23" s="739"/>
      <c r="D23" s="739"/>
      <c r="E23" s="739"/>
      <c r="F23" s="739"/>
      <c r="G23" s="739"/>
      <c r="H23" s="739"/>
      <c r="I23" s="739"/>
      <c r="J23" s="739"/>
      <c r="K23" s="739"/>
      <c r="L23" s="739"/>
      <c r="M23" s="739"/>
      <c r="N23" s="739"/>
      <c r="O23" s="739"/>
      <c r="P23" s="740"/>
      <c r="Q23" s="741">
        <v>1119990</v>
      </c>
      <c r="R23" s="742"/>
      <c r="S23" s="742"/>
      <c r="T23" s="742"/>
      <c r="U23" s="742"/>
      <c r="V23" s="742">
        <v>1094763</v>
      </c>
      <c r="W23" s="742"/>
      <c r="X23" s="742"/>
      <c r="Y23" s="742"/>
      <c r="Z23" s="742"/>
      <c r="AA23" s="742">
        <f>Q23-V23</f>
        <v>25227</v>
      </c>
      <c r="AB23" s="742"/>
      <c r="AC23" s="742"/>
      <c r="AD23" s="742"/>
      <c r="AE23" s="743"/>
      <c r="AF23" s="744">
        <v>13604</v>
      </c>
      <c r="AG23" s="742"/>
      <c r="AH23" s="742"/>
      <c r="AI23" s="742"/>
      <c r="AJ23" s="745"/>
      <c r="AK23" s="746"/>
      <c r="AL23" s="747"/>
      <c r="AM23" s="747"/>
      <c r="AN23" s="747"/>
      <c r="AO23" s="747"/>
      <c r="AP23" s="742">
        <v>2285591</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559</v>
      </c>
      <c r="BT23" s="723"/>
      <c r="BU23" s="723"/>
      <c r="BV23" s="723"/>
      <c r="BW23" s="723"/>
      <c r="BX23" s="723"/>
      <c r="BY23" s="723"/>
      <c r="BZ23" s="723"/>
      <c r="CA23" s="723"/>
      <c r="CB23" s="723"/>
      <c r="CC23" s="723"/>
      <c r="CD23" s="723"/>
      <c r="CE23" s="723"/>
      <c r="CF23" s="723"/>
      <c r="CG23" s="724"/>
      <c r="CH23" s="725">
        <v>-2</v>
      </c>
      <c r="CI23" s="726"/>
      <c r="CJ23" s="726"/>
      <c r="CK23" s="726"/>
      <c r="CL23" s="727"/>
      <c r="CM23" s="725">
        <v>2471</v>
      </c>
      <c r="CN23" s="726"/>
      <c r="CO23" s="726"/>
      <c r="CP23" s="726"/>
      <c r="CQ23" s="727"/>
      <c r="CR23" s="725">
        <v>10</v>
      </c>
      <c r="CS23" s="726"/>
      <c r="CT23" s="726"/>
      <c r="CU23" s="726"/>
      <c r="CV23" s="727"/>
      <c r="CW23" s="725">
        <v>445</v>
      </c>
      <c r="CX23" s="726"/>
      <c r="CY23" s="726"/>
      <c r="CZ23" s="726"/>
      <c r="DA23" s="727"/>
      <c r="DB23" s="725">
        <v>614</v>
      </c>
      <c r="DC23" s="726"/>
      <c r="DD23" s="726"/>
      <c r="DE23" s="726"/>
      <c r="DF23" s="727"/>
      <c r="DG23" s="725"/>
      <c r="DH23" s="726"/>
      <c r="DI23" s="726"/>
      <c r="DJ23" s="726"/>
      <c r="DK23" s="727"/>
      <c r="DL23" s="725">
        <v>6186</v>
      </c>
      <c r="DM23" s="726"/>
      <c r="DN23" s="726"/>
      <c r="DO23" s="726"/>
      <c r="DP23" s="727"/>
      <c r="DQ23" s="725">
        <v>6186</v>
      </c>
      <c r="DR23" s="726"/>
      <c r="DS23" s="726"/>
      <c r="DT23" s="726"/>
      <c r="DU23" s="727"/>
      <c r="DV23" s="722"/>
      <c r="DW23" s="723"/>
      <c r="DX23" s="723"/>
      <c r="DY23" s="723"/>
      <c r="DZ23" s="728"/>
      <c r="EA23" s="213"/>
    </row>
    <row r="24" spans="1:131" s="214" customFormat="1" ht="26.25" customHeight="1" x14ac:dyDescent="0.15">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560</v>
      </c>
      <c r="BT24" s="723"/>
      <c r="BU24" s="723"/>
      <c r="BV24" s="723"/>
      <c r="BW24" s="723"/>
      <c r="BX24" s="723"/>
      <c r="BY24" s="723"/>
      <c r="BZ24" s="723"/>
      <c r="CA24" s="723"/>
      <c r="CB24" s="723"/>
      <c r="CC24" s="723"/>
      <c r="CD24" s="723"/>
      <c r="CE24" s="723"/>
      <c r="CF24" s="723"/>
      <c r="CG24" s="724"/>
      <c r="CH24" s="725">
        <v>18</v>
      </c>
      <c r="CI24" s="726"/>
      <c r="CJ24" s="726"/>
      <c r="CK24" s="726"/>
      <c r="CL24" s="727"/>
      <c r="CM24" s="725">
        <v>1456</v>
      </c>
      <c r="CN24" s="726"/>
      <c r="CO24" s="726"/>
      <c r="CP24" s="726"/>
      <c r="CQ24" s="727"/>
      <c r="CR24" s="725">
        <v>794</v>
      </c>
      <c r="CS24" s="726"/>
      <c r="CT24" s="726"/>
      <c r="CU24" s="726"/>
      <c r="CV24" s="727"/>
      <c r="CW24" s="725">
        <v>1</v>
      </c>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3"/>
    </row>
    <row r="25" spans="1:131" ht="26.25" customHeight="1" thickBot="1" x14ac:dyDescent="0.2">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561</v>
      </c>
      <c r="BT25" s="723"/>
      <c r="BU25" s="723"/>
      <c r="BV25" s="723"/>
      <c r="BW25" s="723"/>
      <c r="BX25" s="723"/>
      <c r="BY25" s="723"/>
      <c r="BZ25" s="723"/>
      <c r="CA25" s="723"/>
      <c r="CB25" s="723"/>
      <c r="CC25" s="723"/>
      <c r="CD25" s="723"/>
      <c r="CE25" s="723"/>
      <c r="CF25" s="723"/>
      <c r="CG25" s="724"/>
      <c r="CH25" s="725">
        <v>4</v>
      </c>
      <c r="CI25" s="726"/>
      <c r="CJ25" s="726"/>
      <c r="CK25" s="726"/>
      <c r="CL25" s="727"/>
      <c r="CM25" s="725">
        <v>604</v>
      </c>
      <c r="CN25" s="726"/>
      <c r="CO25" s="726"/>
      <c r="CP25" s="726"/>
      <c r="CQ25" s="727"/>
      <c r="CR25" s="725">
        <v>119</v>
      </c>
      <c r="CS25" s="726"/>
      <c r="CT25" s="726"/>
      <c r="CU25" s="726"/>
      <c r="CV25" s="727"/>
      <c r="CW25" s="725">
        <v>5</v>
      </c>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15">
      <c r="A26" s="676" t="s">
        <v>338</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345</v>
      </c>
      <c r="BF26" s="683"/>
      <c r="BG26" s="683"/>
      <c r="BH26" s="683"/>
      <c r="BI26" s="689"/>
      <c r="BJ26" s="210"/>
      <c r="BK26" s="210"/>
      <c r="BL26" s="210"/>
      <c r="BM26" s="210"/>
      <c r="BN26" s="210"/>
      <c r="BO26" s="220"/>
      <c r="BP26" s="220"/>
      <c r="BQ26" s="217">
        <v>20</v>
      </c>
      <c r="BR26" s="218"/>
      <c r="BS26" s="722" t="s">
        <v>562</v>
      </c>
      <c r="BT26" s="723"/>
      <c r="BU26" s="723"/>
      <c r="BV26" s="723"/>
      <c r="BW26" s="723"/>
      <c r="BX26" s="723"/>
      <c r="BY26" s="723"/>
      <c r="BZ26" s="723"/>
      <c r="CA26" s="723"/>
      <c r="CB26" s="723"/>
      <c r="CC26" s="723"/>
      <c r="CD26" s="723"/>
      <c r="CE26" s="723"/>
      <c r="CF26" s="723"/>
      <c r="CG26" s="724"/>
      <c r="CH26" s="725">
        <v>5</v>
      </c>
      <c r="CI26" s="726"/>
      <c r="CJ26" s="726"/>
      <c r="CK26" s="726"/>
      <c r="CL26" s="727"/>
      <c r="CM26" s="725">
        <v>2342</v>
      </c>
      <c r="CN26" s="726"/>
      <c r="CO26" s="726"/>
      <c r="CP26" s="726"/>
      <c r="CQ26" s="727"/>
      <c r="CR26" s="725">
        <v>2176</v>
      </c>
      <c r="CS26" s="726"/>
      <c r="CT26" s="726"/>
      <c r="CU26" s="726"/>
      <c r="CV26" s="727"/>
      <c r="CW26" s="725"/>
      <c r="CX26" s="726"/>
      <c r="CY26" s="726"/>
      <c r="CZ26" s="726"/>
      <c r="DA26" s="727"/>
      <c r="DB26" s="725"/>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563</v>
      </c>
      <c r="BT27" s="723"/>
      <c r="BU27" s="723"/>
      <c r="BV27" s="723"/>
      <c r="BW27" s="723"/>
      <c r="BX27" s="723"/>
      <c r="BY27" s="723"/>
      <c r="BZ27" s="723"/>
      <c r="CA27" s="723"/>
      <c r="CB27" s="723"/>
      <c r="CC27" s="723"/>
      <c r="CD27" s="723"/>
      <c r="CE27" s="723"/>
      <c r="CF27" s="723"/>
      <c r="CG27" s="724"/>
      <c r="CH27" s="725">
        <v>150</v>
      </c>
      <c r="CI27" s="726"/>
      <c r="CJ27" s="726"/>
      <c r="CK27" s="726"/>
      <c r="CL27" s="727"/>
      <c r="CM27" s="725">
        <v>5189</v>
      </c>
      <c r="CN27" s="726"/>
      <c r="CO27" s="726"/>
      <c r="CP27" s="726"/>
      <c r="CQ27" s="727"/>
      <c r="CR27" s="725">
        <v>3</v>
      </c>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15">
      <c r="A28" s="221">
        <v>1</v>
      </c>
      <c r="B28" s="698" t="s">
        <v>379</v>
      </c>
      <c r="C28" s="699"/>
      <c r="D28" s="699"/>
      <c r="E28" s="699"/>
      <c r="F28" s="699"/>
      <c r="G28" s="699"/>
      <c r="H28" s="699"/>
      <c r="I28" s="699"/>
      <c r="J28" s="699"/>
      <c r="K28" s="699"/>
      <c r="L28" s="699"/>
      <c r="M28" s="699"/>
      <c r="N28" s="699"/>
      <c r="O28" s="699"/>
      <c r="P28" s="700"/>
      <c r="Q28" s="779">
        <v>194706</v>
      </c>
      <c r="R28" s="780"/>
      <c r="S28" s="780"/>
      <c r="T28" s="780"/>
      <c r="U28" s="780"/>
      <c r="V28" s="780">
        <v>184494</v>
      </c>
      <c r="W28" s="780"/>
      <c r="X28" s="780"/>
      <c r="Y28" s="780"/>
      <c r="Z28" s="780"/>
      <c r="AA28" s="780">
        <v>10212</v>
      </c>
      <c r="AB28" s="780"/>
      <c r="AC28" s="780"/>
      <c r="AD28" s="780"/>
      <c r="AE28" s="781"/>
      <c r="AF28" s="782">
        <v>10212</v>
      </c>
      <c r="AG28" s="780"/>
      <c r="AH28" s="780"/>
      <c r="AI28" s="780"/>
      <c r="AJ28" s="783"/>
      <c r="AK28" s="784">
        <v>0</v>
      </c>
      <c r="AL28" s="785"/>
      <c r="AM28" s="785"/>
      <c r="AN28" s="785"/>
      <c r="AO28" s="785"/>
      <c r="AP28" s="785" t="s">
        <v>478</v>
      </c>
      <c r="AQ28" s="785"/>
      <c r="AR28" s="785"/>
      <c r="AS28" s="785"/>
      <c r="AT28" s="785"/>
      <c r="AU28" s="785" t="s">
        <v>478</v>
      </c>
      <c r="AV28" s="785"/>
      <c r="AW28" s="785"/>
      <c r="AX28" s="785"/>
      <c r="AY28" s="785"/>
      <c r="AZ28" s="786" t="s">
        <v>478</v>
      </c>
      <c r="BA28" s="786"/>
      <c r="BB28" s="786"/>
      <c r="BC28" s="786"/>
      <c r="BD28" s="786"/>
      <c r="BE28" s="777"/>
      <c r="BF28" s="777"/>
      <c r="BG28" s="777"/>
      <c r="BH28" s="777"/>
      <c r="BI28" s="778"/>
      <c r="BJ28" s="210"/>
      <c r="BK28" s="210"/>
      <c r="BL28" s="210"/>
      <c r="BM28" s="210"/>
      <c r="BN28" s="210"/>
      <c r="BO28" s="220"/>
      <c r="BP28" s="220"/>
      <c r="BQ28" s="217">
        <v>22</v>
      </c>
      <c r="BR28" s="218"/>
      <c r="BS28" s="722" t="s">
        <v>564</v>
      </c>
      <c r="BT28" s="723"/>
      <c r="BU28" s="723"/>
      <c r="BV28" s="723"/>
      <c r="BW28" s="723"/>
      <c r="BX28" s="723"/>
      <c r="BY28" s="723"/>
      <c r="BZ28" s="723"/>
      <c r="CA28" s="723"/>
      <c r="CB28" s="723"/>
      <c r="CC28" s="723"/>
      <c r="CD28" s="723"/>
      <c r="CE28" s="723"/>
      <c r="CF28" s="723"/>
      <c r="CG28" s="724"/>
      <c r="CH28" s="725">
        <v>-121</v>
      </c>
      <c r="CI28" s="726"/>
      <c r="CJ28" s="726"/>
      <c r="CK28" s="726"/>
      <c r="CL28" s="727"/>
      <c r="CM28" s="725">
        <v>671</v>
      </c>
      <c r="CN28" s="726"/>
      <c r="CO28" s="726"/>
      <c r="CP28" s="726"/>
      <c r="CQ28" s="727"/>
      <c r="CR28" s="725">
        <v>403</v>
      </c>
      <c r="CS28" s="726"/>
      <c r="CT28" s="726"/>
      <c r="CU28" s="726"/>
      <c r="CV28" s="727"/>
      <c r="CW28" s="725">
        <v>1</v>
      </c>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15">
      <c r="A29" s="221">
        <v>2</v>
      </c>
      <c r="B29" s="729" t="s">
        <v>380</v>
      </c>
      <c r="C29" s="730"/>
      <c r="D29" s="730"/>
      <c r="E29" s="730"/>
      <c r="F29" s="730"/>
      <c r="G29" s="730"/>
      <c r="H29" s="730"/>
      <c r="I29" s="730"/>
      <c r="J29" s="730"/>
      <c r="K29" s="730"/>
      <c r="L29" s="730"/>
      <c r="M29" s="730"/>
      <c r="N29" s="730"/>
      <c r="O29" s="730"/>
      <c r="P29" s="731"/>
      <c r="Q29" s="732">
        <v>13663</v>
      </c>
      <c r="R29" s="733"/>
      <c r="S29" s="733"/>
      <c r="T29" s="733"/>
      <c r="U29" s="733"/>
      <c r="V29" s="733">
        <v>5600</v>
      </c>
      <c r="W29" s="733"/>
      <c r="X29" s="733"/>
      <c r="Y29" s="733"/>
      <c r="Z29" s="733"/>
      <c r="AA29" s="733">
        <v>8063</v>
      </c>
      <c r="AB29" s="733"/>
      <c r="AC29" s="733"/>
      <c r="AD29" s="733"/>
      <c r="AE29" s="734"/>
      <c r="AF29" s="775">
        <v>22075</v>
      </c>
      <c r="AG29" s="733"/>
      <c r="AH29" s="733"/>
      <c r="AI29" s="733"/>
      <c r="AJ29" s="776"/>
      <c r="AK29" s="791">
        <v>0</v>
      </c>
      <c r="AL29" s="787"/>
      <c r="AM29" s="787"/>
      <c r="AN29" s="787"/>
      <c r="AO29" s="787"/>
      <c r="AP29" s="787">
        <v>13155</v>
      </c>
      <c r="AQ29" s="787"/>
      <c r="AR29" s="787"/>
      <c r="AS29" s="787"/>
      <c r="AT29" s="787"/>
      <c r="AU29" s="787">
        <v>0</v>
      </c>
      <c r="AV29" s="787"/>
      <c r="AW29" s="787"/>
      <c r="AX29" s="787"/>
      <c r="AY29" s="787"/>
      <c r="AZ29" s="788" t="s">
        <v>478</v>
      </c>
      <c r="BA29" s="788"/>
      <c r="BB29" s="788"/>
      <c r="BC29" s="788"/>
      <c r="BD29" s="788"/>
      <c r="BE29" s="789" t="s">
        <v>381</v>
      </c>
      <c r="BF29" s="789"/>
      <c r="BG29" s="789"/>
      <c r="BH29" s="789"/>
      <c r="BI29" s="790"/>
      <c r="BJ29" s="210"/>
      <c r="BK29" s="210"/>
      <c r="BL29" s="210"/>
      <c r="BM29" s="210"/>
      <c r="BN29" s="210"/>
      <c r="BO29" s="220"/>
      <c r="BP29" s="220"/>
      <c r="BQ29" s="217">
        <v>23</v>
      </c>
      <c r="BR29" s="218"/>
      <c r="BS29" s="722" t="s">
        <v>565</v>
      </c>
      <c r="BT29" s="723"/>
      <c r="BU29" s="723"/>
      <c r="BV29" s="723"/>
      <c r="BW29" s="723"/>
      <c r="BX29" s="723"/>
      <c r="BY29" s="723"/>
      <c r="BZ29" s="723"/>
      <c r="CA29" s="723"/>
      <c r="CB29" s="723"/>
      <c r="CC29" s="723"/>
      <c r="CD29" s="723"/>
      <c r="CE29" s="723"/>
      <c r="CF29" s="723"/>
      <c r="CG29" s="724"/>
      <c r="CH29" s="725">
        <v>3</v>
      </c>
      <c r="CI29" s="726"/>
      <c r="CJ29" s="726"/>
      <c r="CK29" s="726"/>
      <c r="CL29" s="727"/>
      <c r="CM29" s="725">
        <v>170</v>
      </c>
      <c r="CN29" s="726"/>
      <c r="CO29" s="726"/>
      <c r="CP29" s="726"/>
      <c r="CQ29" s="727"/>
      <c r="CR29" s="725">
        <v>35</v>
      </c>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15">
      <c r="A30" s="221">
        <v>3</v>
      </c>
      <c r="B30" s="729" t="s">
        <v>382</v>
      </c>
      <c r="C30" s="730"/>
      <c r="D30" s="730"/>
      <c r="E30" s="730"/>
      <c r="F30" s="730"/>
      <c r="G30" s="730"/>
      <c r="H30" s="730"/>
      <c r="I30" s="730"/>
      <c r="J30" s="730"/>
      <c r="K30" s="730"/>
      <c r="L30" s="730"/>
      <c r="M30" s="730"/>
      <c r="N30" s="730"/>
      <c r="O30" s="730"/>
      <c r="P30" s="731"/>
      <c r="Q30" s="732">
        <v>2047</v>
      </c>
      <c r="R30" s="733"/>
      <c r="S30" s="733"/>
      <c r="T30" s="733"/>
      <c r="U30" s="733"/>
      <c r="V30" s="733">
        <v>2204</v>
      </c>
      <c r="W30" s="733"/>
      <c r="X30" s="733"/>
      <c r="Y30" s="733"/>
      <c r="Z30" s="733"/>
      <c r="AA30" s="733">
        <v>-157</v>
      </c>
      <c r="AB30" s="733"/>
      <c r="AC30" s="733"/>
      <c r="AD30" s="733"/>
      <c r="AE30" s="734"/>
      <c r="AF30" s="775">
        <v>4904</v>
      </c>
      <c r="AG30" s="733"/>
      <c r="AH30" s="733"/>
      <c r="AI30" s="733"/>
      <c r="AJ30" s="776"/>
      <c r="AK30" s="791">
        <v>0</v>
      </c>
      <c r="AL30" s="787"/>
      <c r="AM30" s="787"/>
      <c r="AN30" s="787"/>
      <c r="AO30" s="787"/>
      <c r="AP30" s="787">
        <v>2467</v>
      </c>
      <c r="AQ30" s="787"/>
      <c r="AR30" s="787"/>
      <c r="AS30" s="787"/>
      <c r="AT30" s="787"/>
      <c r="AU30" s="787">
        <v>49</v>
      </c>
      <c r="AV30" s="787"/>
      <c r="AW30" s="787"/>
      <c r="AX30" s="787"/>
      <c r="AY30" s="787"/>
      <c r="AZ30" s="788" t="s">
        <v>478</v>
      </c>
      <c r="BA30" s="788"/>
      <c r="BB30" s="788"/>
      <c r="BC30" s="788"/>
      <c r="BD30" s="788"/>
      <c r="BE30" s="789" t="s">
        <v>381</v>
      </c>
      <c r="BF30" s="789"/>
      <c r="BG30" s="789"/>
      <c r="BH30" s="789"/>
      <c r="BI30" s="790"/>
      <c r="BJ30" s="210"/>
      <c r="BK30" s="210"/>
      <c r="BL30" s="210"/>
      <c r="BM30" s="210"/>
      <c r="BN30" s="210"/>
      <c r="BO30" s="220"/>
      <c r="BP30" s="220"/>
      <c r="BQ30" s="217">
        <v>24</v>
      </c>
      <c r="BR30" s="218"/>
      <c r="BS30" s="722" t="s">
        <v>566</v>
      </c>
      <c r="BT30" s="723"/>
      <c r="BU30" s="723"/>
      <c r="BV30" s="723"/>
      <c r="BW30" s="723"/>
      <c r="BX30" s="723"/>
      <c r="BY30" s="723"/>
      <c r="BZ30" s="723"/>
      <c r="CA30" s="723"/>
      <c r="CB30" s="723"/>
      <c r="CC30" s="723"/>
      <c r="CD30" s="723"/>
      <c r="CE30" s="723"/>
      <c r="CF30" s="723"/>
      <c r="CG30" s="724"/>
      <c r="CH30" s="725">
        <v>-2</v>
      </c>
      <c r="CI30" s="726"/>
      <c r="CJ30" s="726"/>
      <c r="CK30" s="726"/>
      <c r="CL30" s="727"/>
      <c r="CM30" s="725">
        <v>477</v>
      </c>
      <c r="CN30" s="726"/>
      <c r="CO30" s="726"/>
      <c r="CP30" s="726"/>
      <c r="CQ30" s="727"/>
      <c r="CR30" s="725">
        <v>450</v>
      </c>
      <c r="CS30" s="726"/>
      <c r="CT30" s="726"/>
      <c r="CU30" s="726"/>
      <c r="CV30" s="727"/>
      <c r="CW30" s="725">
        <v>7</v>
      </c>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15">
      <c r="A31" s="221">
        <v>4</v>
      </c>
      <c r="B31" s="729" t="s">
        <v>383</v>
      </c>
      <c r="C31" s="730"/>
      <c r="D31" s="730"/>
      <c r="E31" s="730"/>
      <c r="F31" s="730"/>
      <c r="G31" s="730"/>
      <c r="H31" s="730"/>
      <c r="I31" s="730"/>
      <c r="J31" s="730"/>
      <c r="K31" s="730"/>
      <c r="L31" s="730"/>
      <c r="M31" s="730"/>
      <c r="N31" s="730"/>
      <c r="O31" s="730"/>
      <c r="P31" s="731"/>
      <c r="Q31" s="732">
        <v>5247</v>
      </c>
      <c r="R31" s="733"/>
      <c r="S31" s="733"/>
      <c r="T31" s="733"/>
      <c r="U31" s="733"/>
      <c r="V31" s="733">
        <v>6477</v>
      </c>
      <c r="W31" s="733"/>
      <c r="X31" s="733"/>
      <c r="Y31" s="733"/>
      <c r="Z31" s="733"/>
      <c r="AA31" s="733">
        <v>-1230</v>
      </c>
      <c r="AB31" s="733"/>
      <c r="AC31" s="733"/>
      <c r="AD31" s="733"/>
      <c r="AE31" s="734"/>
      <c r="AF31" s="775">
        <v>3355</v>
      </c>
      <c r="AG31" s="733"/>
      <c r="AH31" s="733"/>
      <c r="AI31" s="733"/>
      <c r="AJ31" s="776"/>
      <c r="AK31" s="791">
        <v>4141</v>
      </c>
      <c r="AL31" s="787"/>
      <c r="AM31" s="787"/>
      <c r="AN31" s="787"/>
      <c r="AO31" s="787"/>
      <c r="AP31" s="787">
        <v>43647</v>
      </c>
      <c r="AQ31" s="787"/>
      <c r="AR31" s="787"/>
      <c r="AS31" s="787"/>
      <c r="AT31" s="787"/>
      <c r="AU31" s="787">
        <v>43647</v>
      </c>
      <c r="AV31" s="787"/>
      <c r="AW31" s="787"/>
      <c r="AX31" s="787"/>
      <c r="AY31" s="787"/>
      <c r="AZ31" s="788" t="s">
        <v>478</v>
      </c>
      <c r="BA31" s="788"/>
      <c r="BB31" s="788"/>
      <c r="BC31" s="788"/>
      <c r="BD31" s="788"/>
      <c r="BE31" s="789" t="s">
        <v>381</v>
      </c>
      <c r="BF31" s="789"/>
      <c r="BG31" s="789"/>
      <c r="BH31" s="789"/>
      <c r="BI31" s="790"/>
      <c r="BJ31" s="210"/>
      <c r="BK31" s="210"/>
      <c r="BL31" s="210"/>
      <c r="BM31" s="210"/>
      <c r="BN31" s="210"/>
      <c r="BO31" s="220"/>
      <c r="BP31" s="220"/>
      <c r="BQ31" s="217">
        <v>25</v>
      </c>
      <c r="BR31" s="218" t="s">
        <v>579</v>
      </c>
      <c r="BS31" s="722" t="s">
        <v>567</v>
      </c>
      <c r="BT31" s="723"/>
      <c r="BU31" s="723"/>
      <c r="BV31" s="723"/>
      <c r="BW31" s="723"/>
      <c r="BX31" s="723"/>
      <c r="BY31" s="723"/>
      <c r="BZ31" s="723"/>
      <c r="CA31" s="723"/>
      <c r="CB31" s="723"/>
      <c r="CC31" s="723"/>
      <c r="CD31" s="723"/>
      <c r="CE31" s="723"/>
      <c r="CF31" s="723"/>
      <c r="CG31" s="724"/>
      <c r="CH31" s="725">
        <v>75</v>
      </c>
      <c r="CI31" s="726"/>
      <c r="CJ31" s="726"/>
      <c r="CK31" s="726"/>
      <c r="CL31" s="727"/>
      <c r="CM31" s="725">
        <v>1827</v>
      </c>
      <c r="CN31" s="726"/>
      <c r="CO31" s="726"/>
      <c r="CP31" s="726"/>
      <c r="CQ31" s="727"/>
      <c r="CR31" s="725">
        <v>50</v>
      </c>
      <c r="CS31" s="726"/>
      <c r="CT31" s="726"/>
      <c r="CU31" s="726"/>
      <c r="CV31" s="727"/>
      <c r="CW31" s="725"/>
      <c r="CX31" s="726"/>
      <c r="CY31" s="726"/>
      <c r="CZ31" s="726"/>
      <c r="DA31" s="727"/>
      <c r="DB31" s="725"/>
      <c r="DC31" s="726"/>
      <c r="DD31" s="726"/>
      <c r="DE31" s="726"/>
      <c r="DF31" s="727"/>
      <c r="DG31" s="725"/>
      <c r="DH31" s="726"/>
      <c r="DI31" s="726"/>
      <c r="DJ31" s="726"/>
      <c r="DK31" s="727"/>
      <c r="DL31" s="725">
        <v>796</v>
      </c>
      <c r="DM31" s="726"/>
      <c r="DN31" s="726"/>
      <c r="DO31" s="726"/>
      <c r="DP31" s="727"/>
      <c r="DQ31" s="725">
        <v>796</v>
      </c>
      <c r="DR31" s="726"/>
      <c r="DS31" s="726"/>
      <c r="DT31" s="726"/>
      <c r="DU31" s="727"/>
      <c r="DV31" s="722"/>
      <c r="DW31" s="723"/>
      <c r="DX31" s="723"/>
      <c r="DY31" s="723"/>
      <c r="DZ31" s="728"/>
      <c r="EA31" s="208"/>
    </row>
    <row r="32" spans="1:131" ht="26.25" customHeight="1" x14ac:dyDescent="0.15">
      <c r="A32" s="221">
        <v>5</v>
      </c>
      <c r="B32" s="729" t="s">
        <v>141</v>
      </c>
      <c r="C32" s="730"/>
      <c r="D32" s="730"/>
      <c r="E32" s="730"/>
      <c r="F32" s="730"/>
      <c r="G32" s="730"/>
      <c r="H32" s="730"/>
      <c r="I32" s="730"/>
      <c r="J32" s="730"/>
      <c r="K32" s="730"/>
      <c r="L32" s="730"/>
      <c r="M32" s="730"/>
      <c r="N32" s="730"/>
      <c r="O32" s="730"/>
      <c r="P32" s="731"/>
      <c r="Q32" s="732">
        <v>74160</v>
      </c>
      <c r="R32" s="733"/>
      <c r="S32" s="733"/>
      <c r="T32" s="733"/>
      <c r="U32" s="733"/>
      <c r="V32" s="733">
        <v>78763</v>
      </c>
      <c r="W32" s="733"/>
      <c r="X32" s="733"/>
      <c r="Y32" s="733"/>
      <c r="Z32" s="733"/>
      <c r="AA32" s="733">
        <v>-4603</v>
      </c>
      <c r="AB32" s="733"/>
      <c r="AC32" s="733"/>
      <c r="AD32" s="733"/>
      <c r="AE32" s="734"/>
      <c r="AF32" s="775">
        <v>-29</v>
      </c>
      <c r="AG32" s="733"/>
      <c r="AH32" s="733"/>
      <c r="AI32" s="733"/>
      <c r="AJ32" s="776"/>
      <c r="AK32" s="791">
        <v>15002</v>
      </c>
      <c r="AL32" s="787"/>
      <c r="AM32" s="787"/>
      <c r="AN32" s="787"/>
      <c r="AO32" s="787"/>
      <c r="AP32" s="787">
        <v>48609</v>
      </c>
      <c r="AQ32" s="787"/>
      <c r="AR32" s="787"/>
      <c r="AS32" s="787"/>
      <c r="AT32" s="787"/>
      <c r="AU32" s="787">
        <v>37752</v>
      </c>
      <c r="AV32" s="787"/>
      <c r="AW32" s="787"/>
      <c r="AX32" s="787"/>
      <c r="AY32" s="787"/>
      <c r="AZ32" s="788" t="s">
        <v>478</v>
      </c>
      <c r="BA32" s="788"/>
      <c r="BB32" s="788"/>
      <c r="BC32" s="788"/>
      <c r="BD32" s="788"/>
      <c r="BE32" s="789" t="s">
        <v>381</v>
      </c>
      <c r="BF32" s="789"/>
      <c r="BG32" s="789"/>
      <c r="BH32" s="789"/>
      <c r="BI32" s="790"/>
      <c r="BJ32" s="210"/>
      <c r="BK32" s="210"/>
      <c r="BL32" s="210"/>
      <c r="BM32" s="210"/>
      <c r="BN32" s="210"/>
      <c r="BO32" s="220"/>
      <c r="BP32" s="220"/>
      <c r="BQ32" s="217">
        <v>26</v>
      </c>
      <c r="BR32" s="218"/>
      <c r="BS32" s="722" t="s">
        <v>568</v>
      </c>
      <c r="BT32" s="723"/>
      <c r="BU32" s="723"/>
      <c r="BV32" s="723"/>
      <c r="BW32" s="723"/>
      <c r="BX32" s="723"/>
      <c r="BY32" s="723"/>
      <c r="BZ32" s="723"/>
      <c r="CA32" s="723"/>
      <c r="CB32" s="723"/>
      <c r="CC32" s="723"/>
      <c r="CD32" s="723"/>
      <c r="CE32" s="723"/>
      <c r="CF32" s="723"/>
      <c r="CG32" s="724"/>
      <c r="CH32" s="725">
        <v>370</v>
      </c>
      <c r="CI32" s="726"/>
      <c r="CJ32" s="726"/>
      <c r="CK32" s="726"/>
      <c r="CL32" s="727"/>
      <c r="CM32" s="725">
        <v>14860</v>
      </c>
      <c r="CN32" s="726"/>
      <c r="CO32" s="726"/>
      <c r="CP32" s="726"/>
      <c r="CQ32" s="727"/>
      <c r="CR32" s="725">
        <v>576</v>
      </c>
      <c r="CS32" s="726"/>
      <c r="CT32" s="726"/>
      <c r="CU32" s="726"/>
      <c r="CV32" s="727"/>
      <c r="CW32" s="725"/>
      <c r="CX32" s="726"/>
      <c r="CY32" s="726"/>
      <c r="CZ32" s="726"/>
      <c r="DA32" s="727"/>
      <c r="DB32" s="725">
        <v>24</v>
      </c>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15">
      <c r="A33" s="221">
        <v>6</v>
      </c>
      <c r="B33" s="729" t="s">
        <v>384</v>
      </c>
      <c r="C33" s="730"/>
      <c r="D33" s="730"/>
      <c r="E33" s="730"/>
      <c r="F33" s="730"/>
      <c r="G33" s="730"/>
      <c r="H33" s="730"/>
      <c r="I33" s="730"/>
      <c r="J33" s="730"/>
      <c r="K33" s="730"/>
      <c r="L33" s="730"/>
      <c r="M33" s="730"/>
      <c r="N33" s="730"/>
      <c r="O33" s="730"/>
      <c r="P33" s="731"/>
      <c r="Q33" s="732">
        <v>12423</v>
      </c>
      <c r="R33" s="733"/>
      <c r="S33" s="733"/>
      <c r="T33" s="733"/>
      <c r="U33" s="733"/>
      <c r="V33" s="733">
        <v>11518</v>
      </c>
      <c r="W33" s="733"/>
      <c r="X33" s="733"/>
      <c r="Y33" s="733"/>
      <c r="Z33" s="733"/>
      <c r="AA33" s="733">
        <v>905</v>
      </c>
      <c r="AB33" s="733"/>
      <c r="AC33" s="733"/>
      <c r="AD33" s="733"/>
      <c r="AE33" s="734"/>
      <c r="AF33" s="775">
        <v>2655</v>
      </c>
      <c r="AG33" s="733"/>
      <c r="AH33" s="733"/>
      <c r="AI33" s="733"/>
      <c r="AJ33" s="776"/>
      <c r="AK33" s="791">
        <v>2452</v>
      </c>
      <c r="AL33" s="787"/>
      <c r="AM33" s="787"/>
      <c r="AN33" s="787"/>
      <c r="AO33" s="787"/>
      <c r="AP33" s="787">
        <v>31173</v>
      </c>
      <c r="AQ33" s="787"/>
      <c r="AR33" s="787"/>
      <c r="AS33" s="787"/>
      <c r="AT33" s="787"/>
      <c r="AU33" s="787">
        <v>21353</v>
      </c>
      <c r="AV33" s="787"/>
      <c r="AW33" s="787"/>
      <c r="AX33" s="787"/>
      <c r="AY33" s="787"/>
      <c r="AZ33" s="788" t="s">
        <v>478</v>
      </c>
      <c r="BA33" s="788"/>
      <c r="BB33" s="788"/>
      <c r="BC33" s="788"/>
      <c r="BD33" s="788"/>
      <c r="BE33" s="789" t="s">
        <v>381</v>
      </c>
      <c r="BF33" s="789"/>
      <c r="BG33" s="789"/>
      <c r="BH33" s="789"/>
      <c r="BI33" s="790"/>
      <c r="BJ33" s="210"/>
      <c r="BK33" s="210"/>
      <c r="BL33" s="210"/>
      <c r="BM33" s="210"/>
      <c r="BN33" s="210"/>
      <c r="BO33" s="220"/>
      <c r="BP33" s="220"/>
      <c r="BQ33" s="217">
        <v>27</v>
      </c>
      <c r="BR33" s="218"/>
      <c r="BS33" s="722" t="s">
        <v>569</v>
      </c>
      <c r="BT33" s="723"/>
      <c r="BU33" s="723"/>
      <c r="BV33" s="723"/>
      <c r="BW33" s="723"/>
      <c r="BX33" s="723"/>
      <c r="BY33" s="723"/>
      <c r="BZ33" s="723"/>
      <c r="CA33" s="723"/>
      <c r="CB33" s="723"/>
      <c r="CC33" s="723"/>
      <c r="CD33" s="723"/>
      <c r="CE33" s="723"/>
      <c r="CF33" s="723"/>
      <c r="CG33" s="724"/>
      <c r="CH33" s="725">
        <v>1991</v>
      </c>
      <c r="CI33" s="726"/>
      <c r="CJ33" s="726"/>
      <c r="CK33" s="726"/>
      <c r="CL33" s="727"/>
      <c r="CM33" s="725">
        <v>1507</v>
      </c>
      <c r="CN33" s="726"/>
      <c r="CO33" s="726"/>
      <c r="CP33" s="726"/>
      <c r="CQ33" s="727"/>
      <c r="CR33" s="725">
        <v>3463</v>
      </c>
      <c r="CS33" s="726"/>
      <c r="CT33" s="726"/>
      <c r="CU33" s="726"/>
      <c r="CV33" s="727"/>
      <c r="CW33" s="725">
        <v>877</v>
      </c>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1">
        <v>7</v>
      </c>
      <c r="B34" s="729" t="s">
        <v>385</v>
      </c>
      <c r="C34" s="730"/>
      <c r="D34" s="730"/>
      <c r="E34" s="730"/>
      <c r="F34" s="730"/>
      <c r="G34" s="730"/>
      <c r="H34" s="730"/>
      <c r="I34" s="730"/>
      <c r="J34" s="730"/>
      <c r="K34" s="730"/>
      <c r="L34" s="730"/>
      <c r="M34" s="730"/>
      <c r="N34" s="730"/>
      <c r="O34" s="730"/>
      <c r="P34" s="731"/>
      <c r="Q34" s="732">
        <v>1394</v>
      </c>
      <c r="R34" s="733"/>
      <c r="S34" s="733"/>
      <c r="T34" s="733"/>
      <c r="U34" s="733"/>
      <c r="V34" s="733">
        <v>570</v>
      </c>
      <c r="W34" s="733"/>
      <c r="X34" s="733"/>
      <c r="Y34" s="733"/>
      <c r="Z34" s="733"/>
      <c r="AA34" s="733">
        <v>824</v>
      </c>
      <c r="AB34" s="733"/>
      <c r="AC34" s="733"/>
      <c r="AD34" s="733"/>
      <c r="AE34" s="734"/>
      <c r="AF34" s="775" t="s">
        <v>118</v>
      </c>
      <c r="AG34" s="733"/>
      <c r="AH34" s="733"/>
      <c r="AI34" s="733"/>
      <c r="AJ34" s="776"/>
      <c r="AK34" s="791">
        <v>786</v>
      </c>
      <c r="AL34" s="787"/>
      <c r="AM34" s="787"/>
      <c r="AN34" s="787"/>
      <c r="AO34" s="787"/>
      <c r="AP34" s="787">
        <v>635</v>
      </c>
      <c r="AQ34" s="787"/>
      <c r="AR34" s="787"/>
      <c r="AS34" s="787"/>
      <c r="AT34" s="787"/>
      <c r="AU34" s="787">
        <v>0</v>
      </c>
      <c r="AV34" s="787"/>
      <c r="AW34" s="787"/>
      <c r="AX34" s="787"/>
      <c r="AY34" s="787"/>
      <c r="AZ34" s="788" t="s">
        <v>478</v>
      </c>
      <c r="BA34" s="788"/>
      <c r="BB34" s="788"/>
      <c r="BC34" s="788"/>
      <c r="BD34" s="788"/>
      <c r="BE34" s="789" t="s">
        <v>381</v>
      </c>
      <c r="BF34" s="789"/>
      <c r="BG34" s="789"/>
      <c r="BH34" s="789"/>
      <c r="BI34" s="790"/>
      <c r="BJ34" s="210"/>
      <c r="BK34" s="210"/>
      <c r="BL34" s="210"/>
      <c r="BM34" s="210"/>
      <c r="BN34" s="210"/>
      <c r="BO34" s="220"/>
      <c r="BP34" s="220"/>
      <c r="BQ34" s="217">
        <v>28</v>
      </c>
      <c r="BR34" s="218"/>
      <c r="BS34" s="722" t="s">
        <v>570</v>
      </c>
      <c r="BT34" s="723"/>
      <c r="BU34" s="723"/>
      <c r="BV34" s="723"/>
      <c r="BW34" s="723"/>
      <c r="BX34" s="723"/>
      <c r="BY34" s="723"/>
      <c r="BZ34" s="723"/>
      <c r="CA34" s="723"/>
      <c r="CB34" s="723"/>
      <c r="CC34" s="723"/>
      <c r="CD34" s="723"/>
      <c r="CE34" s="723"/>
      <c r="CF34" s="723"/>
      <c r="CG34" s="724"/>
      <c r="CH34" s="725">
        <v>936</v>
      </c>
      <c r="CI34" s="726"/>
      <c r="CJ34" s="726"/>
      <c r="CK34" s="726"/>
      <c r="CL34" s="727"/>
      <c r="CM34" s="725">
        <v>2564</v>
      </c>
      <c r="CN34" s="726"/>
      <c r="CO34" s="726"/>
      <c r="CP34" s="726"/>
      <c r="CQ34" s="727"/>
      <c r="CR34" s="725">
        <v>2285</v>
      </c>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1">
        <v>8</v>
      </c>
      <c r="B35" s="729" t="s">
        <v>386</v>
      </c>
      <c r="C35" s="730"/>
      <c r="D35" s="730"/>
      <c r="E35" s="730"/>
      <c r="F35" s="730"/>
      <c r="G35" s="730"/>
      <c r="H35" s="730"/>
      <c r="I35" s="730"/>
      <c r="J35" s="730"/>
      <c r="K35" s="730"/>
      <c r="L35" s="730"/>
      <c r="M35" s="730"/>
      <c r="N35" s="730"/>
      <c r="O35" s="730"/>
      <c r="P35" s="731"/>
      <c r="Q35" s="732">
        <v>58.452872999999997</v>
      </c>
      <c r="R35" s="733"/>
      <c r="S35" s="733"/>
      <c r="T35" s="733"/>
      <c r="U35" s="733"/>
      <c r="V35" s="733">
        <v>20.399999999999999</v>
      </c>
      <c r="W35" s="733"/>
      <c r="X35" s="733"/>
      <c r="Y35" s="733"/>
      <c r="Z35" s="733"/>
      <c r="AA35" s="733">
        <v>38</v>
      </c>
      <c r="AB35" s="733"/>
      <c r="AC35" s="733"/>
      <c r="AD35" s="733"/>
      <c r="AE35" s="734"/>
      <c r="AF35" s="775">
        <v>2153</v>
      </c>
      <c r="AG35" s="733"/>
      <c r="AH35" s="733"/>
      <c r="AI35" s="733"/>
      <c r="AJ35" s="776"/>
      <c r="AK35" s="791">
        <v>0</v>
      </c>
      <c r="AL35" s="787"/>
      <c r="AM35" s="787"/>
      <c r="AN35" s="787"/>
      <c r="AO35" s="787"/>
      <c r="AP35" s="787">
        <v>0</v>
      </c>
      <c r="AQ35" s="787"/>
      <c r="AR35" s="787"/>
      <c r="AS35" s="787"/>
      <c r="AT35" s="787"/>
      <c r="AU35" s="787">
        <v>0</v>
      </c>
      <c r="AV35" s="787"/>
      <c r="AW35" s="787"/>
      <c r="AX35" s="787"/>
      <c r="AY35" s="787"/>
      <c r="AZ35" s="788" t="s">
        <v>580</v>
      </c>
      <c r="BA35" s="788"/>
      <c r="BB35" s="788"/>
      <c r="BC35" s="788"/>
      <c r="BD35" s="788"/>
      <c r="BE35" s="789" t="s">
        <v>381</v>
      </c>
      <c r="BF35" s="789"/>
      <c r="BG35" s="789"/>
      <c r="BH35" s="789"/>
      <c r="BI35" s="790"/>
      <c r="BJ35" s="210"/>
      <c r="BK35" s="210"/>
      <c r="BL35" s="210"/>
      <c r="BM35" s="210"/>
      <c r="BN35" s="210"/>
      <c r="BO35" s="220"/>
      <c r="BP35" s="220"/>
      <c r="BQ35" s="217">
        <v>29</v>
      </c>
      <c r="BR35" s="218"/>
      <c r="BS35" s="722" t="s">
        <v>571</v>
      </c>
      <c r="BT35" s="723"/>
      <c r="BU35" s="723"/>
      <c r="BV35" s="723"/>
      <c r="BW35" s="723"/>
      <c r="BX35" s="723"/>
      <c r="BY35" s="723"/>
      <c r="BZ35" s="723"/>
      <c r="CA35" s="723"/>
      <c r="CB35" s="723"/>
      <c r="CC35" s="723"/>
      <c r="CD35" s="723"/>
      <c r="CE35" s="723"/>
      <c r="CF35" s="723"/>
      <c r="CG35" s="724"/>
      <c r="CH35" s="725">
        <v>67</v>
      </c>
      <c r="CI35" s="726"/>
      <c r="CJ35" s="726"/>
      <c r="CK35" s="726"/>
      <c r="CL35" s="727"/>
      <c r="CM35" s="725">
        <v>143</v>
      </c>
      <c r="CN35" s="726"/>
      <c r="CO35" s="726"/>
      <c r="CP35" s="726"/>
      <c r="CQ35" s="727"/>
      <c r="CR35" s="725">
        <v>811</v>
      </c>
      <c r="CS35" s="726"/>
      <c r="CT35" s="726"/>
      <c r="CU35" s="726"/>
      <c r="CV35" s="727"/>
      <c r="CW35" s="725"/>
      <c r="CX35" s="726"/>
      <c r="CY35" s="726"/>
      <c r="CZ35" s="726"/>
      <c r="DA35" s="727"/>
      <c r="DB35" s="725">
        <v>673</v>
      </c>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t="s">
        <v>387</v>
      </c>
      <c r="C36" s="730"/>
      <c r="D36" s="730"/>
      <c r="E36" s="730"/>
      <c r="F36" s="730"/>
      <c r="G36" s="730"/>
      <c r="H36" s="730"/>
      <c r="I36" s="730"/>
      <c r="J36" s="730"/>
      <c r="K36" s="730"/>
      <c r="L36" s="730"/>
      <c r="M36" s="730"/>
      <c r="N36" s="730"/>
      <c r="O36" s="730"/>
      <c r="P36" s="731"/>
      <c r="Q36" s="732">
        <v>4110</v>
      </c>
      <c r="R36" s="733"/>
      <c r="S36" s="733"/>
      <c r="T36" s="733"/>
      <c r="U36" s="733"/>
      <c r="V36" s="733">
        <v>3347</v>
      </c>
      <c r="W36" s="733"/>
      <c r="X36" s="733"/>
      <c r="Y36" s="733"/>
      <c r="Z36" s="733"/>
      <c r="AA36" s="733">
        <v>763</v>
      </c>
      <c r="AB36" s="733"/>
      <c r="AC36" s="733"/>
      <c r="AD36" s="733"/>
      <c r="AE36" s="734"/>
      <c r="AF36" s="775">
        <v>473</v>
      </c>
      <c r="AG36" s="733"/>
      <c r="AH36" s="733"/>
      <c r="AI36" s="733"/>
      <c r="AJ36" s="776"/>
      <c r="AK36" s="791">
        <v>365</v>
      </c>
      <c r="AL36" s="787"/>
      <c r="AM36" s="787"/>
      <c r="AN36" s="787"/>
      <c r="AO36" s="787"/>
      <c r="AP36" s="787">
        <v>11252</v>
      </c>
      <c r="AQ36" s="787"/>
      <c r="AR36" s="787"/>
      <c r="AS36" s="787"/>
      <c r="AT36" s="787"/>
      <c r="AU36" s="787">
        <v>1136</v>
      </c>
      <c r="AV36" s="787"/>
      <c r="AW36" s="787"/>
      <c r="AX36" s="787"/>
      <c r="AY36" s="787"/>
      <c r="AZ36" s="788">
        <v>-33.6</v>
      </c>
      <c r="BA36" s="788"/>
      <c r="BB36" s="788"/>
      <c r="BC36" s="788"/>
      <c r="BD36" s="788"/>
      <c r="BE36" s="789" t="s">
        <v>388</v>
      </c>
      <c r="BF36" s="789"/>
      <c r="BG36" s="789"/>
      <c r="BH36" s="789"/>
      <c r="BI36" s="790"/>
      <c r="BJ36" s="210"/>
      <c r="BK36" s="210"/>
      <c r="BL36" s="210"/>
      <c r="BM36" s="210"/>
      <c r="BN36" s="210"/>
      <c r="BO36" s="220"/>
      <c r="BP36" s="220"/>
      <c r="BQ36" s="217">
        <v>30</v>
      </c>
      <c r="BR36" s="218"/>
      <c r="BS36" s="722" t="s">
        <v>572</v>
      </c>
      <c r="BT36" s="723"/>
      <c r="BU36" s="723"/>
      <c r="BV36" s="723"/>
      <c r="BW36" s="723"/>
      <c r="BX36" s="723"/>
      <c r="BY36" s="723"/>
      <c r="BZ36" s="723"/>
      <c r="CA36" s="723"/>
      <c r="CB36" s="723"/>
      <c r="CC36" s="723"/>
      <c r="CD36" s="723"/>
      <c r="CE36" s="723"/>
      <c r="CF36" s="723"/>
      <c r="CG36" s="724"/>
      <c r="CH36" s="725">
        <v>-323</v>
      </c>
      <c r="CI36" s="726"/>
      <c r="CJ36" s="726"/>
      <c r="CK36" s="726"/>
      <c r="CL36" s="727"/>
      <c r="CM36" s="725">
        <v>1288</v>
      </c>
      <c r="CN36" s="726"/>
      <c r="CO36" s="726"/>
      <c r="CP36" s="726"/>
      <c r="CQ36" s="727"/>
      <c r="CR36" s="725">
        <v>12280</v>
      </c>
      <c r="CS36" s="726"/>
      <c r="CT36" s="726"/>
      <c r="CU36" s="726"/>
      <c r="CV36" s="727"/>
      <c r="CW36" s="725">
        <v>515</v>
      </c>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t="s">
        <v>573</v>
      </c>
      <c r="BT37" s="723"/>
      <c r="BU37" s="723"/>
      <c r="BV37" s="723"/>
      <c r="BW37" s="723"/>
      <c r="BX37" s="723"/>
      <c r="BY37" s="723"/>
      <c r="BZ37" s="723"/>
      <c r="CA37" s="723"/>
      <c r="CB37" s="723"/>
      <c r="CC37" s="723"/>
      <c r="CD37" s="723"/>
      <c r="CE37" s="723"/>
      <c r="CF37" s="723"/>
      <c r="CG37" s="724"/>
      <c r="CH37" s="725">
        <v>-758</v>
      </c>
      <c r="CI37" s="726"/>
      <c r="CJ37" s="726"/>
      <c r="CK37" s="726"/>
      <c r="CL37" s="727"/>
      <c r="CM37" s="725">
        <v>8104</v>
      </c>
      <c r="CN37" s="726"/>
      <c r="CO37" s="726"/>
      <c r="CP37" s="726"/>
      <c r="CQ37" s="727"/>
      <c r="CR37" s="725">
        <v>2505</v>
      </c>
      <c r="CS37" s="726"/>
      <c r="CT37" s="726"/>
      <c r="CU37" s="726"/>
      <c r="CV37" s="727"/>
      <c r="CW37" s="725">
        <v>45</v>
      </c>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t="s">
        <v>574</v>
      </c>
      <c r="BT38" s="723"/>
      <c r="BU38" s="723"/>
      <c r="BV38" s="723"/>
      <c r="BW38" s="723"/>
      <c r="BX38" s="723"/>
      <c r="BY38" s="723"/>
      <c r="BZ38" s="723"/>
      <c r="CA38" s="723"/>
      <c r="CB38" s="723"/>
      <c r="CC38" s="723"/>
      <c r="CD38" s="723"/>
      <c r="CE38" s="723"/>
      <c r="CF38" s="723"/>
      <c r="CG38" s="724"/>
      <c r="CH38" s="725">
        <v>813</v>
      </c>
      <c r="CI38" s="726"/>
      <c r="CJ38" s="726"/>
      <c r="CK38" s="726"/>
      <c r="CL38" s="727"/>
      <c r="CM38" s="725">
        <v>3192</v>
      </c>
      <c r="CN38" s="726"/>
      <c r="CO38" s="726"/>
      <c r="CP38" s="726"/>
      <c r="CQ38" s="727"/>
      <c r="CR38" s="725">
        <v>348</v>
      </c>
      <c r="CS38" s="726"/>
      <c r="CT38" s="726"/>
      <c r="CU38" s="726"/>
      <c r="CV38" s="727"/>
      <c r="CW38" s="725">
        <v>144</v>
      </c>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t="s">
        <v>575</v>
      </c>
      <c r="BT39" s="723"/>
      <c r="BU39" s="723"/>
      <c r="BV39" s="723"/>
      <c r="BW39" s="723"/>
      <c r="BX39" s="723"/>
      <c r="BY39" s="723"/>
      <c r="BZ39" s="723"/>
      <c r="CA39" s="723"/>
      <c r="CB39" s="723"/>
      <c r="CC39" s="723"/>
      <c r="CD39" s="723"/>
      <c r="CE39" s="723"/>
      <c r="CF39" s="723"/>
      <c r="CG39" s="724"/>
      <c r="CH39" s="725">
        <v>27</v>
      </c>
      <c r="CI39" s="726"/>
      <c r="CJ39" s="726"/>
      <c r="CK39" s="726"/>
      <c r="CL39" s="727"/>
      <c r="CM39" s="725" t="s">
        <v>578</v>
      </c>
      <c r="CN39" s="726"/>
      <c r="CO39" s="726"/>
      <c r="CP39" s="726"/>
      <c r="CQ39" s="727"/>
      <c r="CR39" s="725">
        <v>10</v>
      </c>
      <c r="CS39" s="726"/>
      <c r="CT39" s="726"/>
      <c r="CU39" s="726"/>
      <c r="CV39" s="727"/>
      <c r="CW39" s="725">
        <v>4</v>
      </c>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t="s">
        <v>576</v>
      </c>
      <c r="BT40" s="723"/>
      <c r="BU40" s="723"/>
      <c r="BV40" s="723"/>
      <c r="BW40" s="723"/>
      <c r="BX40" s="723"/>
      <c r="BY40" s="723"/>
      <c r="BZ40" s="723"/>
      <c r="CA40" s="723"/>
      <c r="CB40" s="723"/>
      <c r="CC40" s="723"/>
      <c r="CD40" s="723"/>
      <c r="CE40" s="723"/>
      <c r="CF40" s="723"/>
      <c r="CG40" s="724"/>
      <c r="CH40" s="725">
        <v>48</v>
      </c>
      <c r="CI40" s="726"/>
      <c r="CJ40" s="726"/>
      <c r="CK40" s="726"/>
      <c r="CL40" s="727"/>
      <c r="CM40" s="725">
        <v>1538</v>
      </c>
      <c r="CN40" s="726"/>
      <c r="CO40" s="726"/>
      <c r="CP40" s="726"/>
      <c r="CQ40" s="727"/>
      <c r="CR40" s="725">
        <v>635</v>
      </c>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t="s">
        <v>577</v>
      </c>
      <c r="BT41" s="723"/>
      <c r="BU41" s="723"/>
      <c r="BV41" s="723"/>
      <c r="BW41" s="723"/>
      <c r="BX41" s="723"/>
      <c r="BY41" s="723"/>
      <c r="BZ41" s="723"/>
      <c r="CA41" s="723"/>
      <c r="CB41" s="723"/>
      <c r="CC41" s="723"/>
      <c r="CD41" s="723"/>
      <c r="CE41" s="723"/>
      <c r="CF41" s="723"/>
      <c r="CG41" s="724"/>
      <c r="CH41" s="725">
        <v>3</v>
      </c>
      <c r="CI41" s="726"/>
      <c r="CJ41" s="726"/>
      <c r="CK41" s="726"/>
      <c r="CL41" s="727"/>
      <c r="CM41" s="725">
        <v>251</v>
      </c>
      <c r="CN41" s="726"/>
      <c r="CO41" s="726"/>
      <c r="CP41" s="726"/>
      <c r="CQ41" s="727"/>
      <c r="CR41" s="725">
        <v>667</v>
      </c>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389</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367</v>
      </c>
      <c r="B63" s="738" t="s">
        <v>390</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45798</v>
      </c>
      <c r="AG63" s="806"/>
      <c r="AH63" s="806"/>
      <c r="AI63" s="806"/>
      <c r="AJ63" s="807"/>
      <c r="AK63" s="808"/>
      <c r="AL63" s="803"/>
      <c r="AM63" s="803"/>
      <c r="AN63" s="803"/>
      <c r="AO63" s="803"/>
      <c r="AP63" s="806">
        <v>150938</v>
      </c>
      <c r="AQ63" s="806"/>
      <c r="AR63" s="806"/>
      <c r="AS63" s="806"/>
      <c r="AT63" s="806"/>
      <c r="AU63" s="806">
        <v>103937</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391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392</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393</v>
      </c>
      <c r="AV66" s="683"/>
      <c r="AW66" s="683"/>
      <c r="AX66" s="683"/>
      <c r="AY66" s="684"/>
      <c r="AZ66" s="682" t="s">
        <v>345</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367</v>
      </c>
      <c r="B88" s="738" t="s">
        <v>394</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38" t="s">
        <v>395</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32151</v>
      </c>
      <c r="CS102" s="816"/>
      <c r="CT102" s="816"/>
      <c r="CU102" s="816"/>
      <c r="CV102" s="855"/>
      <c r="CW102" s="854">
        <v>4233</v>
      </c>
      <c r="CX102" s="816"/>
      <c r="CY102" s="816"/>
      <c r="CZ102" s="816"/>
      <c r="DA102" s="855"/>
      <c r="DB102" s="854">
        <v>1369</v>
      </c>
      <c r="DC102" s="816"/>
      <c r="DD102" s="816"/>
      <c r="DE102" s="816"/>
      <c r="DF102" s="855"/>
      <c r="DG102" s="854">
        <v>0</v>
      </c>
      <c r="DH102" s="816"/>
      <c r="DI102" s="816"/>
      <c r="DJ102" s="816"/>
      <c r="DK102" s="855"/>
      <c r="DL102" s="854">
        <v>9687</v>
      </c>
      <c r="DM102" s="816"/>
      <c r="DN102" s="816"/>
      <c r="DO102" s="816"/>
      <c r="DP102" s="855"/>
      <c r="DQ102" s="854">
        <v>7810</v>
      </c>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397</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398</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399</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400</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401</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402</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403</v>
      </c>
      <c r="AB109" s="857"/>
      <c r="AC109" s="857"/>
      <c r="AD109" s="857"/>
      <c r="AE109" s="858"/>
      <c r="AF109" s="856" t="s">
        <v>300</v>
      </c>
      <c r="AG109" s="857"/>
      <c r="AH109" s="857"/>
      <c r="AI109" s="857"/>
      <c r="AJ109" s="858"/>
      <c r="AK109" s="856" t="s">
        <v>299</v>
      </c>
      <c r="AL109" s="857"/>
      <c r="AM109" s="857"/>
      <c r="AN109" s="857"/>
      <c r="AO109" s="858"/>
      <c r="AP109" s="856" t="s">
        <v>404</v>
      </c>
      <c r="AQ109" s="857"/>
      <c r="AR109" s="857"/>
      <c r="AS109" s="857"/>
      <c r="AT109" s="859"/>
      <c r="AU109" s="876" t="s">
        <v>402</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403</v>
      </c>
      <c r="BR109" s="857"/>
      <c r="BS109" s="857"/>
      <c r="BT109" s="857"/>
      <c r="BU109" s="858"/>
      <c r="BV109" s="856" t="s">
        <v>300</v>
      </c>
      <c r="BW109" s="857"/>
      <c r="BX109" s="857"/>
      <c r="BY109" s="857"/>
      <c r="BZ109" s="858"/>
      <c r="CA109" s="856" t="s">
        <v>299</v>
      </c>
      <c r="CB109" s="857"/>
      <c r="CC109" s="857"/>
      <c r="CD109" s="857"/>
      <c r="CE109" s="858"/>
      <c r="CF109" s="877" t="s">
        <v>404</v>
      </c>
      <c r="CG109" s="877"/>
      <c r="CH109" s="877"/>
      <c r="CI109" s="877"/>
      <c r="CJ109" s="877"/>
      <c r="CK109" s="856" t="s">
        <v>405</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403</v>
      </c>
      <c r="DH109" s="857"/>
      <c r="DI109" s="857"/>
      <c r="DJ109" s="857"/>
      <c r="DK109" s="858"/>
      <c r="DL109" s="856" t="s">
        <v>300</v>
      </c>
      <c r="DM109" s="857"/>
      <c r="DN109" s="857"/>
      <c r="DO109" s="857"/>
      <c r="DP109" s="858"/>
      <c r="DQ109" s="856" t="s">
        <v>299</v>
      </c>
      <c r="DR109" s="857"/>
      <c r="DS109" s="857"/>
      <c r="DT109" s="857"/>
      <c r="DU109" s="858"/>
      <c r="DV109" s="856" t="s">
        <v>404</v>
      </c>
      <c r="DW109" s="857"/>
      <c r="DX109" s="857"/>
      <c r="DY109" s="857"/>
      <c r="DZ109" s="859"/>
    </row>
    <row r="110" spans="1:131" s="208" customFormat="1" ht="26.25" customHeight="1" x14ac:dyDescent="0.15">
      <c r="A110" s="860" t="s">
        <v>406</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96352482</v>
      </c>
      <c r="AB110" s="864"/>
      <c r="AC110" s="864"/>
      <c r="AD110" s="864"/>
      <c r="AE110" s="865"/>
      <c r="AF110" s="866">
        <v>92132444</v>
      </c>
      <c r="AG110" s="864"/>
      <c r="AH110" s="864"/>
      <c r="AI110" s="864"/>
      <c r="AJ110" s="865"/>
      <c r="AK110" s="866">
        <v>90616054</v>
      </c>
      <c r="AL110" s="864"/>
      <c r="AM110" s="864"/>
      <c r="AN110" s="864"/>
      <c r="AO110" s="865"/>
      <c r="AP110" s="867">
        <v>19.3</v>
      </c>
      <c r="AQ110" s="868"/>
      <c r="AR110" s="868"/>
      <c r="AS110" s="868"/>
      <c r="AT110" s="869"/>
      <c r="AU110" s="870" t="s">
        <v>70</v>
      </c>
      <c r="AV110" s="871"/>
      <c r="AW110" s="871"/>
      <c r="AX110" s="871"/>
      <c r="AY110" s="871"/>
      <c r="AZ110" s="893" t="s">
        <v>407</v>
      </c>
      <c r="BA110" s="861"/>
      <c r="BB110" s="861"/>
      <c r="BC110" s="861"/>
      <c r="BD110" s="861"/>
      <c r="BE110" s="861"/>
      <c r="BF110" s="861"/>
      <c r="BG110" s="861"/>
      <c r="BH110" s="861"/>
      <c r="BI110" s="861"/>
      <c r="BJ110" s="861"/>
      <c r="BK110" s="861"/>
      <c r="BL110" s="861"/>
      <c r="BM110" s="861"/>
      <c r="BN110" s="861"/>
      <c r="BO110" s="861"/>
      <c r="BP110" s="862"/>
      <c r="BQ110" s="894">
        <v>2626195978</v>
      </c>
      <c r="BR110" s="895"/>
      <c r="BS110" s="895"/>
      <c r="BT110" s="895"/>
      <c r="BU110" s="895"/>
      <c r="BV110" s="895">
        <v>2585055397</v>
      </c>
      <c r="BW110" s="895"/>
      <c r="BX110" s="895"/>
      <c r="BY110" s="895"/>
      <c r="BZ110" s="895"/>
      <c r="CA110" s="895">
        <v>2536469866</v>
      </c>
      <c r="CB110" s="895"/>
      <c r="CC110" s="895"/>
      <c r="CD110" s="895"/>
      <c r="CE110" s="895"/>
      <c r="CF110" s="908">
        <v>540.70000000000005</v>
      </c>
      <c r="CG110" s="909"/>
      <c r="CH110" s="909"/>
      <c r="CI110" s="909"/>
      <c r="CJ110" s="909"/>
      <c r="CK110" s="910" t="s">
        <v>408</v>
      </c>
      <c r="CL110" s="911"/>
      <c r="CM110" s="893" t="s">
        <v>409</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5615397</v>
      </c>
      <c r="DH110" s="895"/>
      <c r="DI110" s="895"/>
      <c r="DJ110" s="895"/>
      <c r="DK110" s="895"/>
      <c r="DL110" s="895">
        <v>5072459</v>
      </c>
      <c r="DM110" s="895"/>
      <c r="DN110" s="895"/>
      <c r="DO110" s="895"/>
      <c r="DP110" s="895"/>
      <c r="DQ110" s="895">
        <v>4526712</v>
      </c>
      <c r="DR110" s="895"/>
      <c r="DS110" s="895"/>
      <c r="DT110" s="895"/>
      <c r="DU110" s="895"/>
      <c r="DV110" s="896">
        <v>1</v>
      </c>
      <c r="DW110" s="896"/>
      <c r="DX110" s="896"/>
      <c r="DY110" s="896"/>
      <c r="DZ110" s="897"/>
    </row>
    <row r="111" spans="1:131" s="208" customFormat="1" ht="26.25" customHeight="1" x14ac:dyDescent="0.15">
      <c r="A111" s="898" t="s">
        <v>410</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10673140</v>
      </c>
      <c r="AB111" s="902"/>
      <c r="AC111" s="902"/>
      <c r="AD111" s="902"/>
      <c r="AE111" s="903"/>
      <c r="AF111" s="904">
        <v>11722282</v>
      </c>
      <c r="AG111" s="902"/>
      <c r="AH111" s="902"/>
      <c r="AI111" s="902"/>
      <c r="AJ111" s="903"/>
      <c r="AK111" s="904">
        <v>11659345</v>
      </c>
      <c r="AL111" s="902"/>
      <c r="AM111" s="902"/>
      <c r="AN111" s="902"/>
      <c r="AO111" s="903"/>
      <c r="AP111" s="905">
        <v>2.5</v>
      </c>
      <c r="AQ111" s="906"/>
      <c r="AR111" s="906"/>
      <c r="AS111" s="906"/>
      <c r="AT111" s="907"/>
      <c r="AU111" s="872"/>
      <c r="AV111" s="873"/>
      <c r="AW111" s="873"/>
      <c r="AX111" s="873"/>
      <c r="AY111" s="873"/>
      <c r="AZ111" s="886" t="s">
        <v>411</v>
      </c>
      <c r="BA111" s="887"/>
      <c r="BB111" s="887"/>
      <c r="BC111" s="887"/>
      <c r="BD111" s="887"/>
      <c r="BE111" s="887"/>
      <c r="BF111" s="887"/>
      <c r="BG111" s="887"/>
      <c r="BH111" s="887"/>
      <c r="BI111" s="887"/>
      <c r="BJ111" s="887"/>
      <c r="BK111" s="887"/>
      <c r="BL111" s="887"/>
      <c r="BM111" s="887"/>
      <c r="BN111" s="887"/>
      <c r="BO111" s="887"/>
      <c r="BP111" s="888"/>
      <c r="BQ111" s="889">
        <v>12513921</v>
      </c>
      <c r="BR111" s="890"/>
      <c r="BS111" s="890"/>
      <c r="BT111" s="890"/>
      <c r="BU111" s="890"/>
      <c r="BV111" s="890">
        <v>10951628</v>
      </c>
      <c r="BW111" s="890"/>
      <c r="BX111" s="890"/>
      <c r="BY111" s="890"/>
      <c r="BZ111" s="890"/>
      <c r="CA111" s="890">
        <v>9468561</v>
      </c>
      <c r="CB111" s="890"/>
      <c r="CC111" s="890"/>
      <c r="CD111" s="890"/>
      <c r="CE111" s="890"/>
      <c r="CF111" s="884">
        <v>2</v>
      </c>
      <c r="CG111" s="885"/>
      <c r="CH111" s="885"/>
      <c r="CI111" s="885"/>
      <c r="CJ111" s="885"/>
      <c r="CK111" s="912"/>
      <c r="CL111" s="913"/>
      <c r="CM111" s="886" t="s">
        <v>412</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413</v>
      </c>
      <c r="B112" s="924"/>
      <c r="C112" s="887" t="s">
        <v>414</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67239783</v>
      </c>
      <c r="AB112" s="917"/>
      <c r="AC112" s="917"/>
      <c r="AD112" s="917"/>
      <c r="AE112" s="918"/>
      <c r="AF112" s="919">
        <v>67705033</v>
      </c>
      <c r="AG112" s="917"/>
      <c r="AH112" s="917"/>
      <c r="AI112" s="917"/>
      <c r="AJ112" s="918"/>
      <c r="AK112" s="919">
        <v>67943350</v>
      </c>
      <c r="AL112" s="917"/>
      <c r="AM112" s="917"/>
      <c r="AN112" s="917"/>
      <c r="AO112" s="918"/>
      <c r="AP112" s="920">
        <v>14.5</v>
      </c>
      <c r="AQ112" s="921"/>
      <c r="AR112" s="921"/>
      <c r="AS112" s="921"/>
      <c r="AT112" s="922"/>
      <c r="AU112" s="872"/>
      <c r="AV112" s="873"/>
      <c r="AW112" s="873"/>
      <c r="AX112" s="873"/>
      <c r="AY112" s="873"/>
      <c r="AZ112" s="886" t="s">
        <v>415</v>
      </c>
      <c r="BA112" s="887"/>
      <c r="BB112" s="887"/>
      <c r="BC112" s="887"/>
      <c r="BD112" s="887"/>
      <c r="BE112" s="887"/>
      <c r="BF112" s="887"/>
      <c r="BG112" s="887"/>
      <c r="BH112" s="887"/>
      <c r="BI112" s="887"/>
      <c r="BJ112" s="887"/>
      <c r="BK112" s="887"/>
      <c r="BL112" s="887"/>
      <c r="BM112" s="887"/>
      <c r="BN112" s="887"/>
      <c r="BO112" s="887"/>
      <c r="BP112" s="888"/>
      <c r="BQ112" s="889">
        <v>76537575</v>
      </c>
      <c r="BR112" s="890"/>
      <c r="BS112" s="890"/>
      <c r="BT112" s="890"/>
      <c r="BU112" s="890"/>
      <c r="BV112" s="890">
        <v>104526832</v>
      </c>
      <c r="BW112" s="890"/>
      <c r="BX112" s="890"/>
      <c r="BY112" s="890"/>
      <c r="BZ112" s="890"/>
      <c r="CA112" s="890">
        <v>97927256</v>
      </c>
      <c r="CB112" s="890"/>
      <c r="CC112" s="890"/>
      <c r="CD112" s="890"/>
      <c r="CE112" s="890"/>
      <c r="CF112" s="884">
        <v>20.9</v>
      </c>
      <c r="CG112" s="885"/>
      <c r="CH112" s="885"/>
      <c r="CI112" s="885"/>
      <c r="CJ112" s="885"/>
      <c r="CK112" s="912"/>
      <c r="CL112" s="913"/>
      <c r="CM112" s="886" t="s">
        <v>416</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6194003</v>
      </c>
      <c r="DH112" s="890"/>
      <c r="DI112" s="890"/>
      <c r="DJ112" s="890"/>
      <c r="DK112" s="890"/>
      <c r="DL112" s="890">
        <v>5277153</v>
      </c>
      <c r="DM112" s="890"/>
      <c r="DN112" s="890"/>
      <c r="DO112" s="890"/>
      <c r="DP112" s="890"/>
      <c r="DQ112" s="890">
        <v>4438005</v>
      </c>
      <c r="DR112" s="890"/>
      <c r="DS112" s="890"/>
      <c r="DT112" s="890"/>
      <c r="DU112" s="890"/>
      <c r="DV112" s="891">
        <v>0.9</v>
      </c>
      <c r="DW112" s="891"/>
      <c r="DX112" s="891"/>
      <c r="DY112" s="891"/>
      <c r="DZ112" s="892"/>
    </row>
    <row r="113" spans="1:130" s="208" customFormat="1" ht="26.25" customHeight="1" x14ac:dyDescent="0.15">
      <c r="A113" s="925"/>
      <c r="B113" s="926"/>
      <c r="C113" s="887" t="s">
        <v>417</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6626837</v>
      </c>
      <c r="AB113" s="917"/>
      <c r="AC113" s="917"/>
      <c r="AD113" s="917"/>
      <c r="AE113" s="918"/>
      <c r="AF113" s="919">
        <v>6958739</v>
      </c>
      <c r="AG113" s="917"/>
      <c r="AH113" s="917"/>
      <c r="AI113" s="917"/>
      <c r="AJ113" s="918"/>
      <c r="AK113" s="919">
        <v>7924658</v>
      </c>
      <c r="AL113" s="917"/>
      <c r="AM113" s="917"/>
      <c r="AN113" s="917"/>
      <c r="AO113" s="918"/>
      <c r="AP113" s="920">
        <v>1.7</v>
      </c>
      <c r="AQ113" s="921"/>
      <c r="AR113" s="921"/>
      <c r="AS113" s="921"/>
      <c r="AT113" s="922"/>
      <c r="AU113" s="872"/>
      <c r="AV113" s="873"/>
      <c r="AW113" s="873"/>
      <c r="AX113" s="873"/>
      <c r="AY113" s="873"/>
      <c r="AZ113" s="886" t="s">
        <v>418</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419</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420</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421</v>
      </c>
      <c r="BA114" s="887"/>
      <c r="BB114" s="887"/>
      <c r="BC114" s="887"/>
      <c r="BD114" s="887"/>
      <c r="BE114" s="887"/>
      <c r="BF114" s="887"/>
      <c r="BG114" s="887"/>
      <c r="BH114" s="887"/>
      <c r="BI114" s="887"/>
      <c r="BJ114" s="887"/>
      <c r="BK114" s="887"/>
      <c r="BL114" s="887"/>
      <c r="BM114" s="887"/>
      <c r="BN114" s="887"/>
      <c r="BO114" s="887"/>
      <c r="BP114" s="888"/>
      <c r="BQ114" s="889">
        <v>187609230</v>
      </c>
      <c r="BR114" s="890"/>
      <c r="BS114" s="890"/>
      <c r="BT114" s="890"/>
      <c r="BU114" s="890"/>
      <c r="BV114" s="890">
        <v>192461150</v>
      </c>
      <c r="BW114" s="890"/>
      <c r="BX114" s="890"/>
      <c r="BY114" s="890"/>
      <c r="BZ114" s="890"/>
      <c r="CA114" s="890">
        <v>189408455</v>
      </c>
      <c r="CB114" s="890"/>
      <c r="CC114" s="890"/>
      <c r="CD114" s="890"/>
      <c r="CE114" s="890"/>
      <c r="CF114" s="884">
        <v>40.4</v>
      </c>
      <c r="CG114" s="885"/>
      <c r="CH114" s="885"/>
      <c r="CI114" s="885"/>
      <c r="CJ114" s="885"/>
      <c r="CK114" s="912"/>
      <c r="CL114" s="913"/>
      <c r="CM114" s="886" t="s">
        <v>422</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704521</v>
      </c>
      <c r="DH114" s="890"/>
      <c r="DI114" s="890"/>
      <c r="DJ114" s="890"/>
      <c r="DK114" s="890"/>
      <c r="DL114" s="890">
        <v>602016</v>
      </c>
      <c r="DM114" s="890"/>
      <c r="DN114" s="890"/>
      <c r="DO114" s="890"/>
      <c r="DP114" s="890"/>
      <c r="DQ114" s="890">
        <v>503844</v>
      </c>
      <c r="DR114" s="890"/>
      <c r="DS114" s="890"/>
      <c r="DT114" s="890"/>
      <c r="DU114" s="890"/>
      <c r="DV114" s="891">
        <v>0.1</v>
      </c>
      <c r="DW114" s="891"/>
      <c r="DX114" s="891"/>
      <c r="DY114" s="891"/>
      <c r="DZ114" s="892"/>
    </row>
    <row r="115" spans="1:130" s="208" customFormat="1" ht="26.25" customHeight="1" x14ac:dyDescent="0.15">
      <c r="A115" s="925"/>
      <c r="B115" s="926"/>
      <c r="C115" s="887" t="s">
        <v>423</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1119354</v>
      </c>
      <c r="AB115" s="917"/>
      <c r="AC115" s="917"/>
      <c r="AD115" s="917"/>
      <c r="AE115" s="918"/>
      <c r="AF115" s="919">
        <v>1078492</v>
      </c>
      <c r="AG115" s="917"/>
      <c r="AH115" s="917"/>
      <c r="AI115" s="917"/>
      <c r="AJ115" s="918"/>
      <c r="AK115" s="919">
        <v>1013416</v>
      </c>
      <c r="AL115" s="917"/>
      <c r="AM115" s="917"/>
      <c r="AN115" s="917"/>
      <c r="AO115" s="918"/>
      <c r="AP115" s="920">
        <v>0.2</v>
      </c>
      <c r="AQ115" s="921"/>
      <c r="AR115" s="921"/>
      <c r="AS115" s="921"/>
      <c r="AT115" s="922"/>
      <c r="AU115" s="872"/>
      <c r="AV115" s="873"/>
      <c r="AW115" s="873"/>
      <c r="AX115" s="873"/>
      <c r="AY115" s="873"/>
      <c r="AZ115" s="886" t="s">
        <v>424</v>
      </c>
      <c r="BA115" s="887"/>
      <c r="BB115" s="887"/>
      <c r="BC115" s="887"/>
      <c r="BD115" s="887"/>
      <c r="BE115" s="887"/>
      <c r="BF115" s="887"/>
      <c r="BG115" s="887"/>
      <c r="BH115" s="887"/>
      <c r="BI115" s="887"/>
      <c r="BJ115" s="887"/>
      <c r="BK115" s="887"/>
      <c r="BL115" s="887"/>
      <c r="BM115" s="887"/>
      <c r="BN115" s="887"/>
      <c r="BO115" s="887"/>
      <c r="BP115" s="888"/>
      <c r="BQ115" s="889">
        <v>8130870</v>
      </c>
      <c r="BR115" s="890"/>
      <c r="BS115" s="890"/>
      <c r="BT115" s="890"/>
      <c r="BU115" s="890"/>
      <c r="BV115" s="890">
        <v>7329991</v>
      </c>
      <c r="BW115" s="890"/>
      <c r="BX115" s="890"/>
      <c r="BY115" s="890"/>
      <c r="BZ115" s="890"/>
      <c r="CA115" s="890">
        <v>7737791</v>
      </c>
      <c r="CB115" s="890"/>
      <c r="CC115" s="890"/>
      <c r="CD115" s="890"/>
      <c r="CE115" s="890"/>
      <c r="CF115" s="884">
        <v>1.6</v>
      </c>
      <c r="CG115" s="885"/>
      <c r="CH115" s="885"/>
      <c r="CI115" s="885"/>
      <c r="CJ115" s="885"/>
      <c r="CK115" s="912"/>
      <c r="CL115" s="913"/>
      <c r="CM115" s="886" t="s">
        <v>425</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15">
      <c r="A116" s="927"/>
      <c r="B116" s="928"/>
      <c r="C116" s="929" t="s">
        <v>426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3119</v>
      </c>
      <c r="AB116" s="917"/>
      <c r="AC116" s="917"/>
      <c r="AD116" s="917"/>
      <c r="AE116" s="918"/>
      <c r="AF116" s="919">
        <v>2452</v>
      </c>
      <c r="AG116" s="917"/>
      <c r="AH116" s="917"/>
      <c r="AI116" s="917"/>
      <c r="AJ116" s="918"/>
      <c r="AK116" s="919">
        <v>5135</v>
      </c>
      <c r="AL116" s="917"/>
      <c r="AM116" s="917"/>
      <c r="AN116" s="917"/>
      <c r="AO116" s="918"/>
      <c r="AP116" s="920">
        <v>0</v>
      </c>
      <c r="AQ116" s="921"/>
      <c r="AR116" s="921"/>
      <c r="AS116" s="921"/>
      <c r="AT116" s="922"/>
      <c r="AU116" s="872"/>
      <c r="AV116" s="873"/>
      <c r="AW116" s="873"/>
      <c r="AX116" s="873"/>
      <c r="AY116" s="873"/>
      <c r="AZ116" s="931" t="s">
        <v>427</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428</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153</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429</v>
      </c>
      <c r="Z117" s="858"/>
      <c r="AA117" s="939">
        <v>182014715</v>
      </c>
      <c r="AB117" s="940"/>
      <c r="AC117" s="940"/>
      <c r="AD117" s="940"/>
      <c r="AE117" s="941"/>
      <c r="AF117" s="942">
        <v>179599442</v>
      </c>
      <c r="AG117" s="940"/>
      <c r="AH117" s="940"/>
      <c r="AI117" s="940"/>
      <c r="AJ117" s="941"/>
      <c r="AK117" s="942">
        <v>179161958</v>
      </c>
      <c r="AL117" s="940"/>
      <c r="AM117" s="940"/>
      <c r="AN117" s="940"/>
      <c r="AO117" s="941"/>
      <c r="AP117" s="943"/>
      <c r="AQ117" s="944"/>
      <c r="AR117" s="944"/>
      <c r="AS117" s="944"/>
      <c r="AT117" s="945"/>
      <c r="AU117" s="872"/>
      <c r="AV117" s="873"/>
      <c r="AW117" s="873"/>
      <c r="AX117" s="873"/>
      <c r="AY117" s="873"/>
      <c r="AZ117" s="886" t="s">
        <v>430</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431</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405</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403</v>
      </c>
      <c r="AB118" s="857"/>
      <c r="AC118" s="857"/>
      <c r="AD118" s="857"/>
      <c r="AE118" s="858"/>
      <c r="AF118" s="856" t="s">
        <v>300</v>
      </c>
      <c r="AG118" s="857"/>
      <c r="AH118" s="857"/>
      <c r="AI118" s="857"/>
      <c r="AJ118" s="858"/>
      <c r="AK118" s="856" t="s">
        <v>299</v>
      </c>
      <c r="AL118" s="857"/>
      <c r="AM118" s="857"/>
      <c r="AN118" s="857"/>
      <c r="AO118" s="858"/>
      <c r="AP118" s="934" t="s">
        <v>404</v>
      </c>
      <c r="AQ118" s="935"/>
      <c r="AR118" s="935"/>
      <c r="AS118" s="935"/>
      <c r="AT118" s="936"/>
      <c r="AU118" s="872"/>
      <c r="AV118" s="873"/>
      <c r="AW118" s="873"/>
      <c r="AX118" s="873"/>
      <c r="AY118" s="873"/>
      <c r="AZ118" s="937" t="s">
        <v>432</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433</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408</v>
      </c>
      <c r="B119" s="911"/>
      <c r="C119" s="893" t="s">
        <v>409</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571878</v>
      </c>
      <c r="AB119" s="864"/>
      <c r="AC119" s="864"/>
      <c r="AD119" s="864"/>
      <c r="AE119" s="865"/>
      <c r="AF119" s="866">
        <v>571664</v>
      </c>
      <c r="AG119" s="864"/>
      <c r="AH119" s="864"/>
      <c r="AI119" s="864"/>
      <c r="AJ119" s="865"/>
      <c r="AK119" s="866">
        <v>571510</v>
      </c>
      <c r="AL119" s="864"/>
      <c r="AM119" s="864"/>
      <c r="AN119" s="864"/>
      <c r="AO119" s="865"/>
      <c r="AP119" s="867">
        <v>0.1</v>
      </c>
      <c r="AQ119" s="868"/>
      <c r="AR119" s="868"/>
      <c r="AS119" s="868"/>
      <c r="AT119" s="869"/>
      <c r="AU119" s="874"/>
      <c r="AV119" s="875"/>
      <c r="AW119" s="875"/>
      <c r="AX119" s="875"/>
      <c r="AY119" s="875"/>
      <c r="AZ119" s="231" t="s">
        <v>153</v>
      </c>
      <c r="BA119" s="231"/>
      <c r="BB119" s="231"/>
      <c r="BC119" s="231"/>
      <c r="BD119" s="231"/>
      <c r="BE119" s="231"/>
      <c r="BF119" s="231"/>
      <c r="BG119" s="231"/>
      <c r="BH119" s="231"/>
      <c r="BI119" s="231"/>
      <c r="BJ119" s="231"/>
      <c r="BK119" s="231"/>
      <c r="BL119" s="231"/>
      <c r="BM119" s="231"/>
      <c r="BN119" s="231"/>
      <c r="BO119" s="938" t="s">
        <v>434</v>
      </c>
      <c r="BP119" s="959"/>
      <c r="BQ119" s="954">
        <v>2910987574</v>
      </c>
      <c r="BR119" s="955"/>
      <c r="BS119" s="955"/>
      <c r="BT119" s="955"/>
      <c r="BU119" s="955"/>
      <c r="BV119" s="955">
        <v>2900324998</v>
      </c>
      <c r="BW119" s="955"/>
      <c r="BX119" s="955"/>
      <c r="BY119" s="955"/>
      <c r="BZ119" s="955"/>
      <c r="CA119" s="955">
        <v>2841011929</v>
      </c>
      <c r="CB119" s="955"/>
      <c r="CC119" s="955"/>
      <c r="CD119" s="955"/>
      <c r="CE119" s="955"/>
      <c r="CF119" s="956"/>
      <c r="CG119" s="957"/>
      <c r="CH119" s="957"/>
      <c r="CI119" s="957"/>
      <c r="CJ119" s="958"/>
      <c r="CK119" s="914"/>
      <c r="CL119" s="915"/>
      <c r="CM119" s="937" t="s">
        <v>435</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412</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v>21794</v>
      </c>
      <c r="AB120" s="917"/>
      <c r="AC120" s="917"/>
      <c r="AD120" s="917"/>
      <c r="AE120" s="918"/>
      <c r="AF120" s="919">
        <v>17293</v>
      </c>
      <c r="AG120" s="917"/>
      <c r="AH120" s="917"/>
      <c r="AI120" s="917"/>
      <c r="AJ120" s="918"/>
      <c r="AK120" s="919">
        <v>2205</v>
      </c>
      <c r="AL120" s="917"/>
      <c r="AM120" s="917"/>
      <c r="AN120" s="917"/>
      <c r="AO120" s="918"/>
      <c r="AP120" s="920">
        <v>0</v>
      </c>
      <c r="AQ120" s="921"/>
      <c r="AR120" s="921"/>
      <c r="AS120" s="921"/>
      <c r="AT120" s="922"/>
      <c r="AU120" s="946" t="s">
        <v>436</v>
      </c>
      <c r="AV120" s="947"/>
      <c r="AW120" s="947"/>
      <c r="AX120" s="947"/>
      <c r="AY120" s="948"/>
      <c r="AZ120" s="893" t="s">
        <v>437</v>
      </c>
      <c r="BA120" s="861"/>
      <c r="BB120" s="861"/>
      <c r="BC120" s="861"/>
      <c r="BD120" s="861"/>
      <c r="BE120" s="861"/>
      <c r="BF120" s="861"/>
      <c r="BG120" s="861"/>
      <c r="BH120" s="861"/>
      <c r="BI120" s="861"/>
      <c r="BJ120" s="861"/>
      <c r="BK120" s="861"/>
      <c r="BL120" s="861"/>
      <c r="BM120" s="861"/>
      <c r="BN120" s="861"/>
      <c r="BO120" s="861"/>
      <c r="BP120" s="862"/>
      <c r="BQ120" s="894">
        <v>321872207</v>
      </c>
      <c r="BR120" s="895"/>
      <c r="BS120" s="895"/>
      <c r="BT120" s="895"/>
      <c r="BU120" s="895"/>
      <c r="BV120" s="895">
        <v>349304115</v>
      </c>
      <c r="BW120" s="895"/>
      <c r="BX120" s="895"/>
      <c r="BY120" s="895"/>
      <c r="BZ120" s="895"/>
      <c r="CA120" s="895">
        <v>357913283</v>
      </c>
      <c r="CB120" s="895"/>
      <c r="CC120" s="895"/>
      <c r="CD120" s="895"/>
      <c r="CE120" s="895"/>
      <c r="CF120" s="908">
        <v>76.3</v>
      </c>
      <c r="CG120" s="909"/>
      <c r="CH120" s="909"/>
      <c r="CI120" s="909"/>
      <c r="CJ120" s="909"/>
      <c r="CK120" s="963" t="s">
        <v>438</v>
      </c>
      <c r="CL120" s="964"/>
      <c r="CM120" s="964"/>
      <c r="CN120" s="964"/>
      <c r="CO120" s="965"/>
      <c r="CP120" s="971" t="s">
        <v>383</v>
      </c>
      <c r="CQ120" s="972"/>
      <c r="CR120" s="972"/>
      <c r="CS120" s="972"/>
      <c r="CT120" s="972"/>
      <c r="CU120" s="972"/>
      <c r="CV120" s="972"/>
      <c r="CW120" s="972"/>
      <c r="CX120" s="972"/>
      <c r="CY120" s="972"/>
      <c r="CZ120" s="972"/>
      <c r="DA120" s="972"/>
      <c r="DB120" s="972"/>
      <c r="DC120" s="972"/>
      <c r="DD120" s="972"/>
      <c r="DE120" s="972"/>
      <c r="DF120" s="973"/>
      <c r="DG120" s="894">
        <v>16831951</v>
      </c>
      <c r="DH120" s="895"/>
      <c r="DI120" s="895"/>
      <c r="DJ120" s="895"/>
      <c r="DK120" s="895"/>
      <c r="DL120" s="895">
        <v>44311643</v>
      </c>
      <c r="DM120" s="895"/>
      <c r="DN120" s="895"/>
      <c r="DO120" s="895"/>
      <c r="DP120" s="895"/>
      <c r="DQ120" s="895">
        <v>43646654</v>
      </c>
      <c r="DR120" s="895"/>
      <c r="DS120" s="895"/>
      <c r="DT120" s="895"/>
      <c r="DU120" s="895"/>
      <c r="DV120" s="896">
        <v>9.3000000000000007</v>
      </c>
      <c r="DW120" s="896"/>
      <c r="DX120" s="896"/>
      <c r="DY120" s="896"/>
      <c r="DZ120" s="897"/>
    </row>
    <row r="121" spans="1:130" s="208" customFormat="1" ht="26.25" customHeight="1" x14ac:dyDescent="0.15">
      <c r="A121" s="1019"/>
      <c r="B121" s="913"/>
      <c r="C121" s="960" t="s">
        <v>439</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373713</v>
      </c>
      <c r="AB121" s="917"/>
      <c r="AC121" s="917"/>
      <c r="AD121" s="917"/>
      <c r="AE121" s="918"/>
      <c r="AF121" s="919">
        <v>337558</v>
      </c>
      <c r="AG121" s="917"/>
      <c r="AH121" s="917"/>
      <c r="AI121" s="917"/>
      <c r="AJ121" s="918"/>
      <c r="AK121" s="919">
        <v>301971</v>
      </c>
      <c r="AL121" s="917"/>
      <c r="AM121" s="917"/>
      <c r="AN121" s="917"/>
      <c r="AO121" s="918"/>
      <c r="AP121" s="920">
        <v>0.1</v>
      </c>
      <c r="AQ121" s="921"/>
      <c r="AR121" s="921"/>
      <c r="AS121" s="921"/>
      <c r="AT121" s="922"/>
      <c r="AU121" s="949"/>
      <c r="AV121" s="950"/>
      <c r="AW121" s="950"/>
      <c r="AX121" s="950"/>
      <c r="AY121" s="951"/>
      <c r="AZ121" s="886" t="s">
        <v>440</v>
      </c>
      <c r="BA121" s="887"/>
      <c r="BB121" s="887"/>
      <c r="BC121" s="887"/>
      <c r="BD121" s="887"/>
      <c r="BE121" s="887"/>
      <c r="BF121" s="887"/>
      <c r="BG121" s="887"/>
      <c r="BH121" s="887"/>
      <c r="BI121" s="887"/>
      <c r="BJ121" s="887"/>
      <c r="BK121" s="887"/>
      <c r="BL121" s="887"/>
      <c r="BM121" s="887"/>
      <c r="BN121" s="887"/>
      <c r="BO121" s="887"/>
      <c r="BP121" s="888"/>
      <c r="BQ121" s="889">
        <v>33413085</v>
      </c>
      <c r="BR121" s="890"/>
      <c r="BS121" s="890"/>
      <c r="BT121" s="890"/>
      <c r="BU121" s="890"/>
      <c r="BV121" s="890">
        <v>32676694</v>
      </c>
      <c r="BW121" s="890"/>
      <c r="BX121" s="890"/>
      <c r="BY121" s="890"/>
      <c r="BZ121" s="890"/>
      <c r="CA121" s="890">
        <v>31957439</v>
      </c>
      <c r="CB121" s="890"/>
      <c r="CC121" s="890"/>
      <c r="CD121" s="890"/>
      <c r="CE121" s="890"/>
      <c r="CF121" s="884">
        <v>6.8</v>
      </c>
      <c r="CG121" s="885"/>
      <c r="CH121" s="885"/>
      <c r="CI121" s="885"/>
      <c r="CJ121" s="885"/>
      <c r="CK121" s="966"/>
      <c r="CL121" s="967"/>
      <c r="CM121" s="967"/>
      <c r="CN121" s="967"/>
      <c r="CO121" s="968"/>
      <c r="CP121" s="976" t="s">
        <v>141</v>
      </c>
      <c r="CQ121" s="977"/>
      <c r="CR121" s="977"/>
      <c r="CS121" s="977"/>
      <c r="CT121" s="977"/>
      <c r="CU121" s="977"/>
      <c r="CV121" s="977"/>
      <c r="CW121" s="977"/>
      <c r="CX121" s="977"/>
      <c r="CY121" s="977"/>
      <c r="CZ121" s="977"/>
      <c r="DA121" s="977"/>
      <c r="DB121" s="977"/>
      <c r="DC121" s="977"/>
      <c r="DD121" s="977"/>
      <c r="DE121" s="977"/>
      <c r="DF121" s="978"/>
      <c r="DG121" s="889">
        <v>36018931</v>
      </c>
      <c r="DH121" s="890"/>
      <c r="DI121" s="890"/>
      <c r="DJ121" s="890"/>
      <c r="DK121" s="890"/>
      <c r="DL121" s="890">
        <v>37015713</v>
      </c>
      <c r="DM121" s="890"/>
      <c r="DN121" s="890"/>
      <c r="DO121" s="890"/>
      <c r="DP121" s="890"/>
      <c r="DQ121" s="890">
        <v>31741517</v>
      </c>
      <c r="DR121" s="890"/>
      <c r="DS121" s="890"/>
      <c r="DT121" s="890"/>
      <c r="DU121" s="890"/>
      <c r="DV121" s="891">
        <v>6.8</v>
      </c>
      <c r="DW121" s="891"/>
      <c r="DX121" s="891"/>
      <c r="DY121" s="891"/>
      <c r="DZ121" s="892"/>
    </row>
    <row r="122" spans="1:130" s="208" customFormat="1" ht="26.25" customHeight="1" x14ac:dyDescent="0.15">
      <c r="A122" s="1019"/>
      <c r="B122" s="913"/>
      <c r="C122" s="886" t="s">
        <v>422</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91641</v>
      </c>
      <c r="AB122" s="917"/>
      <c r="AC122" s="917"/>
      <c r="AD122" s="917"/>
      <c r="AE122" s="918"/>
      <c r="AF122" s="919">
        <v>99419</v>
      </c>
      <c r="AG122" s="917"/>
      <c r="AH122" s="917"/>
      <c r="AI122" s="917"/>
      <c r="AJ122" s="918"/>
      <c r="AK122" s="919">
        <v>90477</v>
      </c>
      <c r="AL122" s="917"/>
      <c r="AM122" s="917"/>
      <c r="AN122" s="917"/>
      <c r="AO122" s="918"/>
      <c r="AP122" s="920">
        <v>0</v>
      </c>
      <c r="AQ122" s="921"/>
      <c r="AR122" s="921"/>
      <c r="AS122" s="921"/>
      <c r="AT122" s="922"/>
      <c r="AU122" s="949"/>
      <c r="AV122" s="950"/>
      <c r="AW122" s="950"/>
      <c r="AX122" s="950"/>
      <c r="AY122" s="951"/>
      <c r="AZ122" s="937" t="s">
        <v>441</v>
      </c>
      <c r="BA122" s="929"/>
      <c r="BB122" s="929"/>
      <c r="BC122" s="929"/>
      <c r="BD122" s="929"/>
      <c r="BE122" s="929"/>
      <c r="BF122" s="929"/>
      <c r="BG122" s="929"/>
      <c r="BH122" s="929"/>
      <c r="BI122" s="929"/>
      <c r="BJ122" s="929"/>
      <c r="BK122" s="929"/>
      <c r="BL122" s="929"/>
      <c r="BM122" s="929"/>
      <c r="BN122" s="929"/>
      <c r="BO122" s="929"/>
      <c r="BP122" s="930"/>
      <c r="BQ122" s="954">
        <v>1180950058</v>
      </c>
      <c r="BR122" s="955"/>
      <c r="BS122" s="955"/>
      <c r="BT122" s="955"/>
      <c r="BU122" s="955"/>
      <c r="BV122" s="955">
        <v>1153237524</v>
      </c>
      <c r="BW122" s="955"/>
      <c r="BX122" s="955"/>
      <c r="BY122" s="955"/>
      <c r="BZ122" s="955"/>
      <c r="CA122" s="955">
        <v>1104707260</v>
      </c>
      <c r="CB122" s="955"/>
      <c r="CC122" s="955"/>
      <c r="CD122" s="955"/>
      <c r="CE122" s="955"/>
      <c r="CF122" s="974">
        <v>235.5</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v>22294460</v>
      </c>
      <c r="DH122" s="890"/>
      <c r="DI122" s="890"/>
      <c r="DJ122" s="890"/>
      <c r="DK122" s="890"/>
      <c r="DL122" s="890">
        <v>21764606</v>
      </c>
      <c r="DM122" s="890"/>
      <c r="DN122" s="890"/>
      <c r="DO122" s="890"/>
      <c r="DP122" s="890"/>
      <c r="DQ122" s="890">
        <v>21353257</v>
      </c>
      <c r="DR122" s="890"/>
      <c r="DS122" s="890"/>
      <c r="DT122" s="890"/>
      <c r="DU122" s="890"/>
      <c r="DV122" s="891">
        <v>4.5999999999999996</v>
      </c>
      <c r="DW122" s="891"/>
      <c r="DX122" s="891"/>
      <c r="DY122" s="891"/>
      <c r="DZ122" s="892"/>
    </row>
    <row r="123" spans="1:130" s="208" customFormat="1" ht="26.25" customHeight="1" x14ac:dyDescent="0.15">
      <c r="A123" s="1019"/>
      <c r="B123" s="913"/>
      <c r="C123" s="886" t="s">
        <v>428</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153</v>
      </c>
      <c r="BA123" s="231"/>
      <c r="BB123" s="231"/>
      <c r="BC123" s="231"/>
      <c r="BD123" s="231"/>
      <c r="BE123" s="231"/>
      <c r="BF123" s="231"/>
      <c r="BG123" s="231"/>
      <c r="BH123" s="231"/>
      <c r="BI123" s="231"/>
      <c r="BJ123" s="231"/>
      <c r="BK123" s="231"/>
      <c r="BL123" s="231"/>
      <c r="BM123" s="231"/>
      <c r="BN123" s="231"/>
      <c r="BO123" s="938" t="s">
        <v>442</v>
      </c>
      <c r="BP123" s="959"/>
      <c r="BQ123" s="1025">
        <v>1536235350</v>
      </c>
      <c r="BR123" s="1026"/>
      <c r="BS123" s="1026"/>
      <c r="BT123" s="1026"/>
      <c r="BU123" s="1026"/>
      <c r="BV123" s="1026">
        <v>1535218333</v>
      </c>
      <c r="BW123" s="1026"/>
      <c r="BX123" s="1026"/>
      <c r="BY123" s="1026"/>
      <c r="BZ123" s="1026"/>
      <c r="CA123" s="1026">
        <v>1494577982</v>
      </c>
      <c r="CB123" s="1026"/>
      <c r="CC123" s="1026"/>
      <c r="CD123" s="1026"/>
      <c r="CE123" s="1026"/>
      <c r="CF123" s="956"/>
      <c r="CG123" s="957"/>
      <c r="CH123" s="957"/>
      <c r="CI123" s="957"/>
      <c r="CJ123" s="958"/>
      <c r="CK123" s="966"/>
      <c r="CL123" s="967"/>
      <c r="CM123" s="967"/>
      <c r="CN123" s="967"/>
      <c r="CO123" s="968"/>
      <c r="CP123" s="976" t="s">
        <v>387</v>
      </c>
      <c r="CQ123" s="977"/>
      <c r="CR123" s="977"/>
      <c r="CS123" s="977"/>
      <c r="CT123" s="977"/>
      <c r="CU123" s="977"/>
      <c r="CV123" s="977"/>
      <c r="CW123" s="977"/>
      <c r="CX123" s="977"/>
      <c r="CY123" s="977"/>
      <c r="CZ123" s="977"/>
      <c r="DA123" s="977"/>
      <c r="DB123" s="977"/>
      <c r="DC123" s="977"/>
      <c r="DD123" s="977"/>
      <c r="DE123" s="977"/>
      <c r="DF123" s="978"/>
      <c r="DG123" s="889">
        <v>1362090</v>
      </c>
      <c r="DH123" s="890"/>
      <c r="DI123" s="890"/>
      <c r="DJ123" s="890"/>
      <c r="DK123" s="890"/>
      <c r="DL123" s="890">
        <v>1162823</v>
      </c>
      <c r="DM123" s="890"/>
      <c r="DN123" s="890"/>
      <c r="DO123" s="890"/>
      <c r="DP123" s="890"/>
      <c r="DQ123" s="890">
        <v>1136482</v>
      </c>
      <c r="DR123" s="890"/>
      <c r="DS123" s="890"/>
      <c r="DT123" s="890"/>
      <c r="DU123" s="890"/>
      <c r="DV123" s="891">
        <v>0.2</v>
      </c>
      <c r="DW123" s="891"/>
      <c r="DX123" s="891"/>
      <c r="DY123" s="891"/>
      <c r="DZ123" s="892"/>
    </row>
    <row r="124" spans="1:130" s="208" customFormat="1" ht="26.25" customHeight="1" thickBot="1" x14ac:dyDescent="0.2">
      <c r="A124" s="1019"/>
      <c r="B124" s="913"/>
      <c r="C124" s="886" t="s">
        <v>431</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443</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303.5</v>
      </c>
      <c r="BR124" s="986"/>
      <c r="BS124" s="986"/>
      <c r="BT124" s="986"/>
      <c r="BU124" s="986"/>
      <c r="BV124" s="986">
        <v>297.8</v>
      </c>
      <c r="BW124" s="986"/>
      <c r="BX124" s="986"/>
      <c r="BY124" s="986"/>
      <c r="BZ124" s="986"/>
      <c r="CA124" s="986">
        <v>287</v>
      </c>
      <c r="CB124" s="986"/>
      <c r="CC124" s="986"/>
      <c r="CD124" s="986"/>
      <c r="CE124" s="986"/>
      <c r="CF124" s="987"/>
      <c r="CG124" s="988"/>
      <c r="CH124" s="988"/>
      <c r="CI124" s="988"/>
      <c r="CJ124" s="989"/>
      <c r="CK124" s="969"/>
      <c r="CL124" s="969"/>
      <c r="CM124" s="969"/>
      <c r="CN124" s="969"/>
      <c r="CO124" s="970"/>
      <c r="CP124" s="990" t="s">
        <v>444</v>
      </c>
      <c r="CQ124" s="991"/>
      <c r="CR124" s="991"/>
      <c r="CS124" s="991"/>
      <c r="CT124" s="991"/>
      <c r="CU124" s="991"/>
      <c r="CV124" s="991"/>
      <c r="CW124" s="991"/>
      <c r="CX124" s="991"/>
      <c r="CY124" s="991"/>
      <c r="CZ124" s="991"/>
      <c r="DA124" s="991"/>
      <c r="DB124" s="991"/>
      <c r="DC124" s="991"/>
      <c r="DD124" s="991"/>
      <c r="DE124" s="991"/>
      <c r="DF124" s="992"/>
      <c r="DG124" s="954">
        <v>30143</v>
      </c>
      <c r="DH124" s="955"/>
      <c r="DI124" s="955"/>
      <c r="DJ124" s="955"/>
      <c r="DK124" s="955"/>
      <c r="DL124" s="955">
        <v>272047</v>
      </c>
      <c r="DM124" s="955"/>
      <c r="DN124" s="955"/>
      <c r="DO124" s="955"/>
      <c r="DP124" s="955"/>
      <c r="DQ124" s="955">
        <v>49346</v>
      </c>
      <c r="DR124" s="955"/>
      <c r="DS124" s="955"/>
      <c r="DT124" s="955"/>
      <c r="DU124" s="955"/>
      <c r="DV124" s="979">
        <v>0</v>
      </c>
      <c r="DW124" s="979"/>
      <c r="DX124" s="979"/>
      <c r="DY124" s="979"/>
      <c r="DZ124" s="980"/>
    </row>
    <row r="125" spans="1:130" s="208" customFormat="1" ht="26.25" customHeight="1" x14ac:dyDescent="0.15">
      <c r="A125" s="1019"/>
      <c r="B125" s="913"/>
      <c r="C125" s="886" t="s">
        <v>433</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445</v>
      </c>
      <c r="CL125" s="964"/>
      <c r="CM125" s="964"/>
      <c r="CN125" s="964"/>
      <c r="CO125" s="965"/>
      <c r="CP125" s="893" t="s">
        <v>446</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435</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447</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448</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60328</v>
      </c>
      <c r="AB127" s="917"/>
      <c r="AC127" s="917"/>
      <c r="AD127" s="917"/>
      <c r="AE127" s="918"/>
      <c r="AF127" s="919">
        <v>52558</v>
      </c>
      <c r="AG127" s="917"/>
      <c r="AH127" s="917"/>
      <c r="AI127" s="917"/>
      <c r="AJ127" s="918"/>
      <c r="AK127" s="919">
        <v>47253</v>
      </c>
      <c r="AL127" s="917"/>
      <c r="AM127" s="917"/>
      <c r="AN127" s="917"/>
      <c r="AO127" s="918"/>
      <c r="AP127" s="920">
        <v>0</v>
      </c>
      <c r="AQ127" s="921"/>
      <c r="AR127" s="921"/>
      <c r="AS127" s="921"/>
      <c r="AT127" s="922"/>
      <c r="AU127" s="210"/>
      <c r="AV127" s="210"/>
      <c r="AW127" s="210"/>
      <c r="AX127" s="993" t="s">
        <v>449</v>
      </c>
      <c r="AY127" s="994"/>
      <c r="AZ127" s="994"/>
      <c r="BA127" s="994"/>
      <c r="BB127" s="994"/>
      <c r="BC127" s="994"/>
      <c r="BD127" s="994"/>
      <c r="BE127" s="995"/>
      <c r="BF127" s="996" t="s">
        <v>450</v>
      </c>
      <c r="BG127" s="994"/>
      <c r="BH127" s="994"/>
      <c r="BI127" s="994"/>
      <c r="BJ127" s="994"/>
      <c r="BK127" s="994"/>
      <c r="BL127" s="995"/>
      <c r="BM127" s="996" t="s">
        <v>451</v>
      </c>
      <c r="BN127" s="994"/>
      <c r="BO127" s="994"/>
      <c r="BP127" s="994"/>
      <c r="BQ127" s="994"/>
      <c r="BR127" s="994"/>
      <c r="BS127" s="995"/>
      <c r="BT127" s="996" t="s">
        <v>452</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453</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454</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455</v>
      </c>
      <c r="X128" s="1005"/>
      <c r="Y128" s="1005"/>
      <c r="Z128" s="1006"/>
      <c r="AA128" s="1007">
        <v>743730</v>
      </c>
      <c r="AB128" s="1008"/>
      <c r="AC128" s="1008"/>
      <c r="AD128" s="1008"/>
      <c r="AE128" s="1009"/>
      <c r="AF128" s="1010">
        <v>639345</v>
      </c>
      <c r="AG128" s="1008"/>
      <c r="AH128" s="1008"/>
      <c r="AI128" s="1008"/>
      <c r="AJ128" s="1009"/>
      <c r="AK128" s="1010">
        <v>2205425</v>
      </c>
      <c r="AL128" s="1008"/>
      <c r="AM128" s="1008"/>
      <c r="AN128" s="1008"/>
      <c r="AO128" s="1009"/>
      <c r="AP128" s="1011"/>
      <c r="AQ128" s="1012"/>
      <c r="AR128" s="1012"/>
      <c r="AS128" s="1012"/>
      <c r="AT128" s="1013"/>
      <c r="AU128" s="210"/>
      <c r="AV128" s="210"/>
      <c r="AW128" s="210"/>
      <c r="AX128" s="860" t="s">
        <v>456</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457</v>
      </c>
      <c r="CQ128" s="675"/>
      <c r="CR128" s="675"/>
      <c r="CS128" s="675"/>
      <c r="CT128" s="675"/>
      <c r="CU128" s="675"/>
      <c r="CV128" s="675"/>
      <c r="CW128" s="675"/>
      <c r="CX128" s="675"/>
      <c r="CY128" s="675"/>
      <c r="CZ128" s="675"/>
      <c r="DA128" s="675"/>
      <c r="DB128" s="675"/>
      <c r="DC128" s="675"/>
      <c r="DD128" s="675"/>
      <c r="DE128" s="675"/>
      <c r="DF128" s="998"/>
      <c r="DG128" s="999">
        <v>8130870</v>
      </c>
      <c r="DH128" s="1000"/>
      <c r="DI128" s="1000"/>
      <c r="DJ128" s="1000"/>
      <c r="DK128" s="1000"/>
      <c r="DL128" s="1000">
        <v>7329991</v>
      </c>
      <c r="DM128" s="1000"/>
      <c r="DN128" s="1000"/>
      <c r="DO128" s="1000"/>
      <c r="DP128" s="1000"/>
      <c r="DQ128" s="1000">
        <v>7737791</v>
      </c>
      <c r="DR128" s="1000"/>
      <c r="DS128" s="1000"/>
      <c r="DT128" s="1000"/>
      <c r="DU128" s="1000"/>
      <c r="DV128" s="1001">
        <v>1.6</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458</v>
      </c>
      <c r="X129" s="1033"/>
      <c r="Y129" s="1033"/>
      <c r="Z129" s="1034"/>
      <c r="AA129" s="916">
        <v>548180873</v>
      </c>
      <c r="AB129" s="917"/>
      <c r="AC129" s="917"/>
      <c r="AD129" s="917"/>
      <c r="AE129" s="918"/>
      <c r="AF129" s="919">
        <v>552223066</v>
      </c>
      <c r="AG129" s="917"/>
      <c r="AH129" s="917"/>
      <c r="AI129" s="917"/>
      <c r="AJ129" s="918"/>
      <c r="AK129" s="919">
        <v>559489800</v>
      </c>
      <c r="AL129" s="917"/>
      <c r="AM129" s="917"/>
      <c r="AN129" s="917"/>
      <c r="AO129" s="918"/>
      <c r="AP129" s="1035"/>
      <c r="AQ129" s="1036"/>
      <c r="AR129" s="1036"/>
      <c r="AS129" s="1036"/>
      <c r="AT129" s="1037"/>
      <c r="AU129" s="211"/>
      <c r="AV129" s="211"/>
      <c r="AW129" s="211"/>
      <c r="AX129" s="1027" t="s">
        <v>459</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460</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461</v>
      </c>
      <c r="X130" s="1033"/>
      <c r="Y130" s="1033"/>
      <c r="Z130" s="1034"/>
      <c r="AA130" s="916">
        <v>95343387</v>
      </c>
      <c r="AB130" s="917"/>
      <c r="AC130" s="917"/>
      <c r="AD130" s="917"/>
      <c r="AE130" s="918"/>
      <c r="AF130" s="919">
        <v>93918840</v>
      </c>
      <c r="AG130" s="917"/>
      <c r="AH130" s="917"/>
      <c r="AI130" s="917"/>
      <c r="AJ130" s="918"/>
      <c r="AK130" s="919">
        <v>90366004</v>
      </c>
      <c r="AL130" s="917"/>
      <c r="AM130" s="917"/>
      <c r="AN130" s="917"/>
      <c r="AO130" s="918"/>
      <c r="AP130" s="1035"/>
      <c r="AQ130" s="1036"/>
      <c r="AR130" s="1036"/>
      <c r="AS130" s="1036"/>
      <c r="AT130" s="1037"/>
      <c r="AU130" s="211"/>
      <c r="AV130" s="211"/>
      <c r="AW130" s="211"/>
      <c r="AX130" s="1027" t="s">
        <v>462</v>
      </c>
      <c r="AY130" s="887"/>
      <c r="AZ130" s="887"/>
      <c r="BA130" s="887"/>
      <c r="BB130" s="887"/>
      <c r="BC130" s="887"/>
      <c r="BD130" s="887"/>
      <c r="BE130" s="888"/>
      <c r="BF130" s="1063">
        <v>18.600000000000001</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463</v>
      </c>
      <c r="X131" s="1070"/>
      <c r="Y131" s="1070"/>
      <c r="Z131" s="1071"/>
      <c r="AA131" s="1072">
        <v>452837486</v>
      </c>
      <c r="AB131" s="1073"/>
      <c r="AC131" s="1073"/>
      <c r="AD131" s="1073"/>
      <c r="AE131" s="1074"/>
      <c r="AF131" s="1075">
        <v>458304226</v>
      </c>
      <c r="AG131" s="1073"/>
      <c r="AH131" s="1073"/>
      <c r="AI131" s="1073"/>
      <c r="AJ131" s="1074"/>
      <c r="AK131" s="1075">
        <v>469123796</v>
      </c>
      <c r="AL131" s="1073"/>
      <c r="AM131" s="1073"/>
      <c r="AN131" s="1073"/>
      <c r="AO131" s="1074"/>
      <c r="AP131" s="1076"/>
      <c r="AQ131" s="1077"/>
      <c r="AR131" s="1077"/>
      <c r="AS131" s="1077"/>
      <c r="AT131" s="1078"/>
      <c r="AU131" s="211"/>
      <c r="AV131" s="211"/>
      <c r="AW131" s="211"/>
      <c r="AX131" s="1045" t="s">
        <v>464</v>
      </c>
      <c r="AY131" s="675"/>
      <c r="AZ131" s="675"/>
      <c r="BA131" s="675"/>
      <c r="BB131" s="675"/>
      <c r="BC131" s="675"/>
      <c r="BD131" s="675"/>
      <c r="BE131" s="998"/>
      <c r="BF131" s="1046">
        <v>287</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465</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466</v>
      </c>
      <c r="W132" s="1056"/>
      <c r="X132" s="1056"/>
      <c r="Y132" s="1056"/>
      <c r="Z132" s="1057"/>
      <c r="AA132" s="1058">
        <v>18.975372</v>
      </c>
      <c r="AB132" s="1059"/>
      <c r="AC132" s="1059"/>
      <c r="AD132" s="1059"/>
      <c r="AE132" s="1060"/>
      <c r="AF132" s="1061">
        <v>18.555634550000001</v>
      </c>
      <c r="AG132" s="1059"/>
      <c r="AH132" s="1059"/>
      <c r="AI132" s="1059"/>
      <c r="AJ132" s="1060"/>
      <c r="AK132" s="1061">
        <v>18.45792724</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467</v>
      </c>
      <c r="W133" s="1039"/>
      <c r="X133" s="1039"/>
      <c r="Y133" s="1039"/>
      <c r="Z133" s="1040"/>
      <c r="AA133" s="1041">
        <v>18.2</v>
      </c>
      <c r="AB133" s="1042"/>
      <c r="AC133" s="1042"/>
      <c r="AD133" s="1042"/>
      <c r="AE133" s="1043"/>
      <c r="AF133" s="1041">
        <v>18.399999999999999</v>
      </c>
      <c r="AG133" s="1042"/>
      <c r="AH133" s="1042"/>
      <c r="AI133" s="1042"/>
      <c r="AJ133" s="1043"/>
      <c r="AK133" s="1041">
        <v>18.600000000000001</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65DTL1b2PRIag38N7Q86hrfgS+cNRqXl4LACKhWob1yMSviRZ2kU7RW8MMZ90hDNq6kUPrUFFNlgtwqI2sapnw==" saltValue="HjW4wRZ1wZE/jObTbTrE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9seWPU0JLho7lw7z9CHZ5bKQIfBleYk+QFSYctxxOJQL7+ply92NhmfOR3/8CPN3Ph4wxO72jQ+YRyYnIW/l+A==" saltValue="t62wy9CrhY2OomfUTWGg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iYkVUS6aJs0buPrN8A11rO1VXXlYHxHPn9HkDntpuPFvWGKKmYsYasCR8vvFY/LDjIG9AZgJlw6L+Hv1aHDaLA==" saltValue="ObIc4zBTVk72e661bHkN6g=="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468</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469</v>
      </c>
      <c r="AL6" s="244"/>
      <c r="AM6" s="244"/>
      <c r="AN6" s="244"/>
    </row>
    <row r="7" spans="1:46" ht="13.5" customHeight="1" x14ac:dyDescent="0.15">
      <c r="A7" s="243"/>
      <c r="AK7" s="246"/>
      <c r="AL7" s="247"/>
      <c r="AM7" s="247"/>
      <c r="AN7" s="248"/>
      <c r="AO7" s="1089" t="s">
        <v>470</v>
      </c>
      <c r="AP7" s="249"/>
      <c r="AQ7" s="250" t="s">
        <v>471</v>
      </c>
      <c r="AR7" s="251"/>
    </row>
    <row r="8" spans="1:46" x14ac:dyDescent="0.15">
      <c r="A8" s="243"/>
      <c r="AK8" s="252"/>
      <c r="AL8" s="253"/>
      <c r="AM8" s="253"/>
      <c r="AN8" s="254"/>
      <c r="AO8" s="1090"/>
      <c r="AP8" s="255" t="s">
        <v>472</v>
      </c>
      <c r="AQ8" s="256" t="s">
        <v>473</v>
      </c>
      <c r="AR8" s="257" t="s">
        <v>474</v>
      </c>
    </row>
    <row r="9" spans="1:46" x14ac:dyDescent="0.15">
      <c r="A9" s="243"/>
      <c r="AK9" s="1079" t="s">
        <v>475</v>
      </c>
      <c r="AL9" s="1080"/>
      <c r="AM9" s="1080"/>
      <c r="AN9" s="1081"/>
      <c r="AO9" s="258">
        <v>230483592</v>
      </c>
      <c r="AP9" s="258">
        <v>109195</v>
      </c>
      <c r="AQ9" s="259">
        <v>119245</v>
      </c>
      <c r="AR9" s="260">
        <v>-8.4</v>
      </c>
    </row>
    <row r="10" spans="1:46" ht="13.5" customHeight="1" x14ac:dyDescent="0.15">
      <c r="A10" s="243"/>
      <c r="AK10" s="1079" t="s">
        <v>476</v>
      </c>
      <c r="AL10" s="1080"/>
      <c r="AM10" s="1080"/>
      <c r="AN10" s="1081"/>
      <c r="AO10" s="258">
        <v>3211187</v>
      </c>
      <c r="AP10" s="258">
        <v>1521</v>
      </c>
      <c r="AQ10" s="259">
        <v>602</v>
      </c>
      <c r="AR10" s="260">
        <v>152.69999999999999</v>
      </c>
    </row>
    <row r="11" spans="1:46" ht="13.5" customHeight="1" x14ac:dyDescent="0.15">
      <c r="A11" s="243"/>
      <c r="AK11" s="1079" t="s">
        <v>477</v>
      </c>
      <c r="AL11" s="1080"/>
      <c r="AM11" s="1080"/>
      <c r="AN11" s="1081"/>
      <c r="AO11" s="258" t="s">
        <v>478</v>
      </c>
      <c r="AP11" s="258" t="s">
        <v>478</v>
      </c>
      <c r="AQ11" s="259" t="s">
        <v>478</v>
      </c>
      <c r="AR11" s="260" t="s">
        <v>478</v>
      </c>
    </row>
    <row r="12" spans="1:46" ht="13.5" customHeight="1" x14ac:dyDescent="0.15">
      <c r="A12" s="243"/>
      <c r="AK12" s="1079" t="s">
        <v>479</v>
      </c>
      <c r="AL12" s="1080"/>
      <c r="AM12" s="1080"/>
      <c r="AN12" s="1081"/>
      <c r="AO12" s="258">
        <v>3922</v>
      </c>
      <c r="AP12" s="258">
        <v>2</v>
      </c>
      <c r="AQ12" s="259">
        <v>26</v>
      </c>
      <c r="AR12" s="260">
        <v>-92.3</v>
      </c>
    </row>
    <row r="13" spans="1:46" ht="13.5" customHeight="1" x14ac:dyDescent="0.15">
      <c r="A13" s="243"/>
      <c r="AK13" s="1079" t="s">
        <v>480</v>
      </c>
      <c r="AL13" s="1080"/>
      <c r="AM13" s="1080"/>
      <c r="AN13" s="1081"/>
      <c r="AO13" s="258">
        <v>2061213</v>
      </c>
      <c r="AP13" s="258">
        <v>977</v>
      </c>
      <c r="AQ13" s="259">
        <v>2110</v>
      </c>
      <c r="AR13" s="260">
        <v>-53.7</v>
      </c>
    </row>
    <row r="14" spans="1:46" ht="13.5" customHeight="1" x14ac:dyDescent="0.15">
      <c r="A14" s="243"/>
      <c r="AK14" s="1079" t="s">
        <v>481</v>
      </c>
      <c r="AL14" s="1080"/>
      <c r="AM14" s="1080"/>
      <c r="AN14" s="1081"/>
      <c r="AO14" s="258">
        <v>-20327695</v>
      </c>
      <c r="AP14" s="258">
        <v>-9631</v>
      </c>
      <c r="AQ14" s="259">
        <v>-10443</v>
      </c>
      <c r="AR14" s="260">
        <v>-7.8</v>
      </c>
    </row>
    <row r="15" spans="1:46" x14ac:dyDescent="0.15">
      <c r="A15" s="243"/>
      <c r="AK15" s="1082" t="s">
        <v>153</v>
      </c>
      <c r="AL15" s="1083"/>
      <c r="AM15" s="1083"/>
      <c r="AN15" s="1084"/>
      <c r="AO15" s="258">
        <v>215432219</v>
      </c>
      <c r="AP15" s="258">
        <v>102064</v>
      </c>
      <c r="AQ15" s="259">
        <v>111539</v>
      </c>
      <c r="AR15" s="260">
        <v>-8.5</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482</v>
      </c>
    </row>
    <row r="20" spans="1:46" x14ac:dyDescent="0.15">
      <c r="A20" s="243"/>
      <c r="AK20" s="265"/>
      <c r="AL20" s="266"/>
      <c r="AM20" s="266"/>
      <c r="AN20" s="267"/>
      <c r="AO20" s="268" t="s">
        <v>483</v>
      </c>
      <c r="AP20" s="269" t="s">
        <v>484</v>
      </c>
      <c r="AQ20" s="270" t="s">
        <v>485</v>
      </c>
      <c r="AR20" s="271"/>
    </row>
    <row r="21" spans="1:46" s="244" customFormat="1" x14ac:dyDescent="0.15">
      <c r="A21" s="272"/>
      <c r="AK21" s="1085" t="s">
        <v>486</v>
      </c>
      <c r="AL21" s="1086"/>
      <c r="AM21" s="1086"/>
      <c r="AN21" s="1087"/>
      <c r="AO21" s="273">
        <v>1166.69</v>
      </c>
      <c r="AP21" s="274">
        <v>1302.4100000000001</v>
      </c>
      <c r="AQ21" s="275">
        <v>-135.72</v>
      </c>
      <c r="AS21" s="276"/>
      <c r="AT21" s="272"/>
    </row>
    <row r="22" spans="1:46" s="244" customFormat="1" x14ac:dyDescent="0.15">
      <c r="A22" s="272"/>
      <c r="AK22" s="1085" t="s">
        <v>487</v>
      </c>
      <c r="AL22" s="1086"/>
      <c r="AM22" s="1086"/>
      <c r="AN22" s="1087"/>
      <c r="AO22" s="277">
        <v>99.5</v>
      </c>
      <c r="AP22" s="278">
        <v>99.3</v>
      </c>
      <c r="AQ22" s="279">
        <v>0.2</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488</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489</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490</v>
      </c>
      <c r="AL29" s="244"/>
      <c r="AM29" s="244"/>
      <c r="AN29" s="244"/>
      <c r="AS29" s="286"/>
    </row>
    <row r="30" spans="1:46" ht="13.5" customHeight="1" x14ac:dyDescent="0.15">
      <c r="A30" s="243"/>
      <c r="AK30" s="246"/>
      <c r="AL30" s="247"/>
      <c r="AM30" s="247"/>
      <c r="AN30" s="248"/>
      <c r="AO30" s="1089" t="s">
        <v>470</v>
      </c>
      <c r="AP30" s="249"/>
      <c r="AQ30" s="250" t="s">
        <v>471</v>
      </c>
      <c r="AR30" s="251"/>
    </row>
    <row r="31" spans="1:46" x14ac:dyDescent="0.15">
      <c r="A31" s="243"/>
      <c r="AK31" s="252"/>
      <c r="AL31" s="253"/>
      <c r="AM31" s="253"/>
      <c r="AN31" s="254"/>
      <c r="AO31" s="1090"/>
      <c r="AP31" s="255" t="s">
        <v>472</v>
      </c>
      <c r="AQ31" s="256" t="s">
        <v>473</v>
      </c>
      <c r="AR31" s="257" t="s">
        <v>474</v>
      </c>
    </row>
    <row r="32" spans="1:46" ht="27" customHeight="1" x14ac:dyDescent="0.15">
      <c r="A32" s="243"/>
      <c r="AK32" s="1099" t="s">
        <v>491</v>
      </c>
      <c r="AL32" s="1100"/>
      <c r="AM32" s="1100"/>
      <c r="AN32" s="1101"/>
      <c r="AO32" s="258">
        <v>90616054</v>
      </c>
      <c r="AP32" s="258">
        <v>42931</v>
      </c>
      <c r="AQ32" s="259">
        <v>56236</v>
      </c>
      <c r="AR32" s="260">
        <v>-23.7</v>
      </c>
    </row>
    <row r="33" spans="1:2046 2052:4096 4102:5116 5122:7166 7172:9216 9222:10236 10242:12286 12292:14336 14342:15356 15362:16384" ht="13.5" customHeight="1" x14ac:dyDescent="0.15">
      <c r="A33" s="243"/>
      <c r="AK33" s="1099" t="s">
        <v>492</v>
      </c>
      <c r="AL33" s="1100"/>
      <c r="AM33" s="1100"/>
      <c r="AN33" s="1101"/>
      <c r="AO33" s="258">
        <v>11659345</v>
      </c>
      <c r="AP33" s="258">
        <v>5524</v>
      </c>
      <c r="AQ33" s="259">
        <v>3845</v>
      </c>
      <c r="AR33" s="260">
        <v>43.7</v>
      </c>
    </row>
    <row r="34" spans="1:2046 2052:4096 4102:5116 5122:7166 7172:9216 9222:10236 10242:12286 12292:14336 14342:15356 15362:16384" ht="27" customHeight="1" x14ac:dyDescent="0.15">
      <c r="A34" s="243"/>
      <c r="AK34" s="1099" t="s">
        <v>493</v>
      </c>
      <c r="AL34" s="1100"/>
      <c r="AM34" s="1100"/>
      <c r="AN34" s="1101"/>
      <c r="AO34" s="258">
        <v>67943350</v>
      </c>
      <c r="AP34" s="258">
        <v>32189</v>
      </c>
      <c r="AQ34" s="259">
        <v>15807</v>
      </c>
      <c r="AR34" s="260">
        <v>103.6</v>
      </c>
    </row>
    <row r="35" spans="1:2046 2052:4096 4102:5116 5122:7166 7172:9216 9222:10236 10242:12286 12292:14336 14342:15356 15362:16384" ht="27" customHeight="1" x14ac:dyDescent="0.15">
      <c r="A35" s="243"/>
      <c r="AK35" s="1099" t="s">
        <v>494</v>
      </c>
      <c r="AL35" s="1100"/>
      <c r="AM35" s="1100"/>
      <c r="AN35" s="1101"/>
      <c r="AO35" s="258">
        <v>7924658</v>
      </c>
      <c r="AP35" s="258">
        <v>3754</v>
      </c>
      <c r="AQ35" s="259">
        <v>1443</v>
      </c>
      <c r="AR35" s="260">
        <v>160.19999999999999</v>
      </c>
    </row>
    <row r="36" spans="1:2046 2052:4096 4102:5116 5122:7166 7172:9216 9222:10236 10242:12286 12292:14336 14342:15356 15362:16384" ht="27" customHeight="1" x14ac:dyDescent="0.15">
      <c r="A36" s="243"/>
      <c r="AK36" s="1099" t="s">
        <v>495</v>
      </c>
      <c r="AL36" s="1100"/>
      <c r="AM36" s="1100"/>
      <c r="AN36" s="1101"/>
      <c r="AO36" s="258" t="s">
        <v>478</v>
      </c>
      <c r="AP36" s="258" t="s">
        <v>478</v>
      </c>
      <c r="AQ36" s="259">
        <v>34</v>
      </c>
      <c r="AR36" s="260" t="s">
        <v>478</v>
      </c>
    </row>
    <row r="37" spans="1:2046 2052:4096 4102:5116 5122:7166 7172:9216 9222:10236 10242:12286 12292:14336 14342:15356 15362:16384" ht="13.5" customHeight="1" x14ac:dyDescent="0.15">
      <c r="A37" s="243"/>
      <c r="AK37" s="1099" t="s">
        <v>496</v>
      </c>
      <c r="AL37" s="1100"/>
      <c r="AM37" s="1100"/>
      <c r="AN37" s="1101"/>
      <c r="AO37" s="258">
        <v>1013416</v>
      </c>
      <c r="AP37" s="258">
        <v>480</v>
      </c>
      <c r="AQ37" s="259">
        <v>330</v>
      </c>
      <c r="AR37" s="260">
        <v>45.5</v>
      </c>
    </row>
    <row r="38" spans="1:2046 2052:4096 4102:5116 5122:7166 7172:9216 9222:10236 10242:12286 12292:14336 14342:15356 15362:16384" ht="27" customHeight="1" x14ac:dyDescent="0.15">
      <c r="A38" s="243"/>
      <c r="AK38" s="1096" t="s">
        <v>497</v>
      </c>
      <c r="AL38" s="1097"/>
      <c r="AM38" s="1097"/>
      <c r="AN38" s="1098"/>
      <c r="AO38" s="287">
        <v>5135</v>
      </c>
      <c r="AP38" s="287">
        <v>2</v>
      </c>
      <c r="AQ38" s="288">
        <v>3</v>
      </c>
      <c r="AR38" s="279">
        <v>-33.299999999999997</v>
      </c>
      <c r="AS38" s="286"/>
    </row>
    <row r="39" spans="1:2046 2052:4096 4102:5116 5122:7166 7172:9216 9222:10236 10242:12286 12292:14336 14342:15356 15362:16384" x14ac:dyDescent="0.15">
      <c r="A39" s="243"/>
      <c r="AK39" s="1096" t="s">
        <v>498</v>
      </c>
      <c r="AL39" s="1097"/>
      <c r="AM39" s="1097"/>
      <c r="AN39" s="1098"/>
      <c r="AO39" s="258">
        <v>-2205425</v>
      </c>
      <c r="AP39" s="258">
        <v>-1045</v>
      </c>
      <c r="AQ39" s="259">
        <v>-1790</v>
      </c>
      <c r="AR39" s="260">
        <v>-41.6</v>
      </c>
      <c r="AS39" s="286"/>
    </row>
    <row r="40" spans="1:2046 2052:4096 4102:5116 5122:7166 7172:9216 9222:10236 10242:12286 12292:14336 14342:15356 15362:16384" ht="27" customHeight="1" x14ac:dyDescent="0.15">
      <c r="A40" s="243"/>
      <c r="AK40" s="1099" t="s">
        <v>499</v>
      </c>
      <c r="AL40" s="1100"/>
      <c r="AM40" s="1100"/>
      <c r="AN40" s="1101"/>
      <c r="AO40" s="258">
        <v>-90366004</v>
      </c>
      <c r="AP40" s="258">
        <v>-42812</v>
      </c>
      <c r="AQ40" s="259">
        <v>-40263</v>
      </c>
      <c r="AR40" s="260">
        <v>6.3</v>
      </c>
      <c r="AS40" s="286"/>
    </row>
    <row r="41" spans="1:2046 2052:4096 4102:5116 5122:7166 7172:9216 9222:10236 10242:12286 12292:14336 14342:15356 15362:16384" x14ac:dyDescent="0.15">
      <c r="A41" s="243"/>
      <c r="AK41" s="1082" t="s">
        <v>500</v>
      </c>
      <c r="AL41" s="1083"/>
      <c r="AM41" s="1083"/>
      <c r="AN41" s="1084"/>
      <c r="AO41" s="258">
        <v>86590529</v>
      </c>
      <c r="AP41" s="258">
        <v>41024</v>
      </c>
      <c r="AQ41" s="259">
        <v>35644</v>
      </c>
      <c r="AR41" s="260">
        <v>15.1</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501</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502</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470</v>
      </c>
      <c r="AN49" s="1093" t="s">
        <v>503</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504</v>
      </c>
      <c r="AO50" s="300" t="s">
        <v>505</v>
      </c>
      <c r="AP50" s="301" t="s">
        <v>506</v>
      </c>
      <c r="AQ50" s="302" t="s">
        <v>507</v>
      </c>
      <c r="AR50" s="303" t="s">
        <v>508</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509</v>
      </c>
      <c r="AL51" s="296"/>
      <c r="AM51" s="304">
        <v>214841354</v>
      </c>
      <c r="AN51" s="305">
        <v>97066</v>
      </c>
      <c r="AO51" s="306">
        <v>-6.4</v>
      </c>
      <c r="AP51" s="307">
        <v>95429</v>
      </c>
      <c r="AQ51" s="308">
        <v>4</v>
      </c>
      <c r="AR51" s="309">
        <v>-10.4</v>
      </c>
    </row>
    <row r="52" spans="1:16384" x14ac:dyDescent="0.15">
      <c r="A52" s="243"/>
      <c r="AK52" s="310"/>
      <c r="AL52" s="311" t="s">
        <v>510</v>
      </c>
      <c r="AM52" s="312">
        <v>43122873</v>
      </c>
      <c r="AN52" s="313">
        <v>19483</v>
      </c>
      <c r="AO52" s="314">
        <v>-19.100000000000001</v>
      </c>
      <c r="AP52" s="315">
        <v>19371</v>
      </c>
      <c r="AQ52" s="316">
        <v>-11.4</v>
      </c>
      <c r="AR52" s="317">
        <v>-7.7</v>
      </c>
    </row>
    <row r="53" spans="1:16384" x14ac:dyDescent="0.15">
      <c r="A53" s="243"/>
      <c r="AK53" s="295" t="s">
        <v>511</v>
      </c>
      <c r="AL53" s="296"/>
      <c r="AM53" s="304">
        <v>195928790</v>
      </c>
      <c r="AN53" s="305">
        <v>89528</v>
      </c>
      <c r="AO53" s="306">
        <v>-7.8</v>
      </c>
      <c r="AP53" s="307">
        <v>93540</v>
      </c>
      <c r="AQ53" s="308">
        <v>-2</v>
      </c>
      <c r="AR53" s="309">
        <v>-5.8</v>
      </c>
    </row>
    <row r="54" spans="1:16384" x14ac:dyDescent="0.15">
      <c r="A54" s="243"/>
      <c r="AK54" s="310"/>
      <c r="AL54" s="311" t="s">
        <v>510</v>
      </c>
      <c r="AM54" s="312">
        <v>46318014</v>
      </c>
      <c r="AN54" s="313">
        <v>21165</v>
      </c>
      <c r="AO54" s="314">
        <v>8.6</v>
      </c>
      <c r="AP54" s="315">
        <v>20617</v>
      </c>
      <c r="AQ54" s="316">
        <v>6.4</v>
      </c>
      <c r="AR54" s="317">
        <v>2.2000000000000002</v>
      </c>
    </row>
    <row r="55" spans="1:16384" x14ac:dyDescent="0.15">
      <c r="A55" s="243"/>
      <c r="AK55" s="295" t="s">
        <v>512</v>
      </c>
      <c r="AL55" s="296"/>
      <c r="AM55" s="304">
        <v>183905444</v>
      </c>
      <c r="AN55" s="305">
        <v>84988</v>
      </c>
      <c r="AO55" s="306">
        <v>-5.0999999999999996</v>
      </c>
      <c r="AP55" s="307">
        <v>88232</v>
      </c>
      <c r="AQ55" s="308">
        <v>-5.7</v>
      </c>
      <c r="AR55" s="309">
        <v>0.6</v>
      </c>
    </row>
    <row r="56" spans="1:16384" x14ac:dyDescent="0.15">
      <c r="A56" s="243"/>
      <c r="AK56" s="310"/>
      <c r="AL56" s="311" t="s">
        <v>510</v>
      </c>
      <c r="AM56" s="312">
        <v>39762215</v>
      </c>
      <c r="AN56" s="313">
        <v>18375</v>
      </c>
      <c r="AO56" s="314">
        <v>-13.2</v>
      </c>
      <c r="AP56" s="315">
        <v>18955</v>
      </c>
      <c r="AQ56" s="316">
        <v>-8.1</v>
      </c>
      <c r="AR56" s="317">
        <v>-5.0999999999999996</v>
      </c>
    </row>
    <row r="57" spans="1:16384" x14ac:dyDescent="0.15">
      <c r="A57" s="243"/>
      <c r="AK57" s="295" t="s">
        <v>513</v>
      </c>
      <c r="AL57" s="296"/>
      <c r="AM57" s="304">
        <v>203987153</v>
      </c>
      <c r="AN57" s="305">
        <v>95425</v>
      </c>
      <c r="AO57" s="306">
        <v>12.3</v>
      </c>
      <c r="AP57" s="307">
        <v>88906</v>
      </c>
      <c r="AQ57" s="308">
        <v>0.8</v>
      </c>
      <c r="AR57" s="309">
        <v>11.5</v>
      </c>
    </row>
    <row r="58" spans="1:16384" x14ac:dyDescent="0.15">
      <c r="A58" s="243"/>
      <c r="AK58" s="310"/>
      <c r="AL58" s="311" t="s">
        <v>510</v>
      </c>
      <c r="AM58" s="312">
        <v>54369695</v>
      </c>
      <c r="AN58" s="313">
        <v>25434</v>
      </c>
      <c r="AO58" s="314">
        <v>38.4</v>
      </c>
      <c r="AP58" s="315">
        <v>19827</v>
      </c>
      <c r="AQ58" s="316">
        <v>4.5999999999999996</v>
      </c>
      <c r="AR58" s="317">
        <v>33.799999999999997</v>
      </c>
    </row>
    <row r="59" spans="1:16384" x14ac:dyDescent="0.15">
      <c r="A59" s="243"/>
      <c r="AK59" s="295" t="s">
        <v>514</v>
      </c>
      <c r="AL59" s="296"/>
      <c r="AM59" s="304">
        <v>181679609</v>
      </c>
      <c r="AN59" s="305">
        <v>86073</v>
      </c>
      <c r="AO59" s="306">
        <v>-9.8000000000000007</v>
      </c>
      <c r="AP59" s="307">
        <v>97156</v>
      </c>
      <c r="AQ59" s="308">
        <v>9.3000000000000007</v>
      </c>
      <c r="AR59" s="309">
        <v>-19.100000000000001</v>
      </c>
    </row>
    <row r="60" spans="1:16384" x14ac:dyDescent="0.15">
      <c r="A60" s="243"/>
      <c r="AK60" s="310"/>
      <c r="AL60" s="311" t="s">
        <v>510</v>
      </c>
      <c r="AM60" s="312">
        <v>32311581</v>
      </c>
      <c r="AN60" s="313">
        <v>15308</v>
      </c>
      <c r="AO60" s="314">
        <v>-39.799999999999997</v>
      </c>
      <c r="AP60" s="315">
        <v>23118</v>
      </c>
      <c r="AQ60" s="316">
        <v>16.600000000000001</v>
      </c>
      <c r="AR60" s="317">
        <v>-56.4</v>
      </c>
    </row>
    <row r="61" spans="1:16384" x14ac:dyDescent="0.15">
      <c r="A61" s="243"/>
      <c r="AK61" s="295" t="s">
        <v>515</v>
      </c>
      <c r="AL61" s="318"/>
      <c r="AM61" s="304">
        <v>196068470</v>
      </c>
      <c r="AN61" s="305">
        <v>90616</v>
      </c>
      <c r="AO61" s="306">
        <v>-3.4</v>
      </c>
      <c r="AP61" s="307">
        <v>92653</v>
      </c>
      <c r="AQ61" s="319">
        <v>1.3</v>
      </c>
      <c r="AR61" s="309">
        <v>-4.7</v>
      </c>
    </row>
    <row r="62" spans="1:16384" x14ac:dyDescent="0.15">
      <c r="A62" s="243"/>
      <c r="AK62" s="310"/>
      <c r="AL62" s="311" t="s">
        <v>510</v>
      </c>
      <c r="AM62" s="312">
        <v>43176876</v>
      </c>
      <c r="AN62" s="313">
        <v>19953</v>
      </c>
      <c r="AO62" s="314">
        <v>-5</v>
      </c>
      <c r="AP62" s="315">
        <v>20378</v>
      </c>
      <c r="AQ62" s="316">
        <v>1.6</v>
      </c>
      <c r="AR62" s="317">
        <v>-6.6</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9QXjTIvIzlUcms03Qze+BgoiQ9doo1N+eRGqc0KIOIPXrCt8yRevPfGuwoCSq5dr6La6R1NOsHhK7B/aWtCtig==" saltValue="Lz0+6KLb48okjlseh5o1G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S68I9JOy6ekJyMJ3To/gJ5JVb53ZxYUWXjrEDiZHzsvng8QikCOAyGd1TMlQB0o91z0OzYjXlI2ie8d15G9cRA==" saltValue="C11vbyAdR7hq6TaV+ueG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4ttJl4pTt2bYF+Yw6NeXioGv7+o9skb2R1TgcQyVV12MtZeqri8DZBMf67V+rLGC/oL442CcCtTMDu2CiGc8Ew==" saltValue="iEKmC6r/gM9vtVezAX45T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516</v>
      </c>
      <c r="G46" s="323" t="s">
        <v>517</v>
      </c>
      <c r="H46" s="323" t="s">
        <v>518</v>
      </c>
      <c r="I46" s="323" t="s">
        <v>519</v>
      </c>
      <c r="J46" s="324" t="s">
        <v>520</v>
      </c>
    </row>
    <row r="47" spans="2:10" ht="57.75" customHeight="1" x14ac:dyDescent="0.15">
      <c r="B47" s="7"/>
      <c r="C47" s="1102" t="s">
        <v>4</v>
      </c>
      <c r="D47" s="1102"/>
      <c r="E47" s="1103"/>
      <c r="F47" s="325">
        <v>5.88</v>
      </c>
      <c r="G47" s="326">
        <v>9.1</v>
      </c>
      <c r="H47" s="326">
        <v>8.91</v>
      </c>
      <c r="I47" s="326">
        <v>9.33</v>
      </c>
      <c r="J47" s="327">
        <v>9.49</v>
      </c>
    </row>
    <row r="48" spans="2:10" ht="57.75" customHeight="1" x14ac:dyDescent="0.15">
      <c r="B48" s="8"/>
      <c r="C48" s="1104" t="s">
        <v>5</v>
      </c>
      <c r="D48" s="1104"/>
      <c r="E48" s="1105"/>
      <c r="F48" s="328">
        <v>2.59</v>
      </c>
      <c r="G48" s="329">
        <v>2.4700000000000002</v>
      </c>
      <c r="H48" s="329">
        <v>3.52</v>
      </c>
      <c r="I48" s="329">
        <v>2.38</v>
      </c>
      <c r="J48" s="330">
        <v>2.4300000000000002</v>
      </c>
    </row>
    <row r="49" spans="2:10" ht="57.75" customHeight="1" thickBot="1" x14ac:dyDescent="0.2">
      <c r="B49" s="9"/>
      <c r="C49" s="1106" t="s">
        <v>6</v>
      </c>
      <c r="D49" s="1106"/>
      <c r="E49" s="1107"/>
      <c r="F49" s="331">
        <v>0.63</v>
      </c>
      <c r="G49" s="332">
        <v>3.37</v>
      </c>
      <c r="H49" s="332">
        <v>0.46</v>
      </c>
      <c r="I49" s="332" t="s">
        <v>521</v>
      </c>
      <c r="J49" s="333">
        <v>0.37</v>
      </c>
    </row>
    <row r="50" spans="2:10" ht="13.5" customHeight="1" x14ac:dyDescent="0.15"/>
  </sheetData>
  <sheetProtection algorithmName="SHA-512" hashValue="HaqrGaLVFjejLKT0qX0L+XXlVgKJC/nC5c7MDAYbiAj+I1jQk1HNG8ijKyHe0tvJ8+p7HzNX+NGvUTQqezt0PA==" saltValue="cOO3mbDjP13AXfWwfJ3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2026-03-06T08:43:12Z</cp:lastPrinted>
  <dcterms:created xsi:type="dcterms:W3CDTF">2026-02-19T23:59:18Z</dcterms:created>
  <dcterms:modified xsi:type="dcterms:W3CDTF">2026-03-16T02:27:57Z</dcterms:modified>
  <cp:category/>
</cp:coreProperties>
</file>